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96" documentId="120_S{2AC9BD13-BADA-5192-A53E-5A8FF88502F6}" xr6:coauthVersionLast="47" xr6:coauthVersionMax="47" xr10:uidLastSave="{24108E93-B611-4BA5-9FC4-5A89FA3B7F7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alcChain>
</file>

<file path=xl/sharedStrings.xml><?xml version="1.0" encoding="utf-8"?>
<sst xmlns="http://schemas.openxmlformats.org/spreadsheetml/2006/main" count="181528" uniqueCount="39141">
  <si>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</si>
  <si>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</si>
  <si>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</si>
  <si>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</si>
  <si>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</si>
  <si>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</si>
  <si>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</si>
  <si>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</si>
  <si>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</si>
  <si>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</si>
  <si>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</si>
  <si>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</si>
  <si>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</si>
  <si>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</si>
  <si>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</si>
  <si>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</si>
  <si>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</si>
  <si>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</si>
  <si>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</si>
  <si>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</si>
  <si>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</si>
  <si>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</si>
  <si>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</si>
  <si>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</si>
  <si>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</si>
  <si>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</si>
  <si>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</si>
  <si>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</si>
  <si>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</si>
  <si>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</si>
  <si>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</si>
  <si>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</si>
  <si>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</si>
  <si>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</si>
  <si>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</si>
  <si>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</si>
  <si>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</si>
  <si>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</si>
  <si>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</si>
  <si>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</si>
  <si>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</si>
  <si>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</si>
  <si>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</si>
  <si>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</si>
  <si>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</si>
  <si>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</si>
  <si>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</si>
  <si>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</si>
  <si>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</si>
  <si>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</si>
  <si>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</si>
  <si>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</si>
  <si>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</si>
  <si>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</si>
  <si>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</si>
  <si>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</si>
  <si>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</si>
  <si>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</si>
  <si>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</si>
  <si>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</si>
  <si>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</si>
  <si>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</si>
  <si>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</si>
  <si>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</si>
  <si>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</si>
  <si>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</si>
  <si>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</si>
  <si>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</si>
  <si>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</si>
  <si>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</si>
  <si>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</si>
  <si>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</si>
  <si>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</si>
  <si>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</si>
  <si>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</si>
  <si>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</si>
  <si>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</si>
  <si>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</si>
  <si>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</si>
  <si>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</si>
  <si>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</si>
  <si>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</si>
  <si>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</si>
  <si>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</si>
  <si>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</si>
  <si>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</si>
  <si>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</si>
  <si>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</si>
  <si>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</si>
  <si>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</si>
  <si>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</si>
  <si>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</si>
  <si>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</si>
  <si>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</si>
  <si>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</si>
  <si>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</si>
  <si>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</si>
  <si>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</si>
  <si>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</si>
  <si>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</si>
  <si>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</si>
  <si>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</si>
  <si>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</si>
  <si>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</si>
  <si>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</si>
  <si>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</si>
  <si>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</si>
  <si>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</si>
  <si>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</si>
  <si>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</si>
  <si>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</si>
  <si>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</si>
  <si>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</si>
  <si>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</si>
  <si>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</si>
  <si>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</si>
  <si>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</si>
  <si>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</si>
  <si>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</si>
  <si>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</si>
  <si>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</si>
  <si>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</si>
  <si>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</si>
  <si>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</si>
  <si>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</si>
  <si>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</si>
  <si>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</si>
  <si>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</si>
  <si>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</si>
  <si>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</si>
  <si>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</si>
  <si>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</si>
  <si>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</si>
  <si>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</si>
  <si>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</si>
  <si>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</si>
  <si>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</si>
  <si>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</si>
  <si>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</si>
  <si>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</si>
  <si>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</si>
  <si>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</si>
  <si>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</si>
  <si>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</si>
  <si>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</si>
  <si>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</si>
  <si>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</si>
  <si>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</si>
  <si>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</si>
  <si>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</si>
  <si>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</si>
  <si>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</si>
  <si>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</si>
  <si>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</si>
  <si>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</si>
  <si>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</si>
  <si>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</si>
  <si>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</si>
  <si>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</si>
  <si>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</si>
  <si>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</si>
  <si>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</si>
  <si>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</si>
  <si>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</si>
  <si>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</si>
  <si>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</si>
  <si>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</si>
  <si>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</si>
  <si>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</si>
  <si>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</si>
  <si>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</si>
  <si>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</si>
  <si>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</si>
  <si>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</si>
  <si>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</si>
  <si>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</si>
  <si>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</si>
  <si>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</si>
  <si>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</si>
  <si>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</si>
  <si>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</si>
  <si>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</si>
  <si>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</si>
  <si>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</si>
  <si>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</si>
  <si>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</si>
  <si>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</si>
  <si>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</si>
  <si>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</si>
  <si>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</si>
  <si>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</si>
  <si>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</si>
  <si>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</si>
  <si>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</si>
  <si>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</si>
  <si>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</si>
  <si>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</si>
  <si>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</si>
  <si>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</si>
  <si>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</si>
  <si>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</si>
  <si>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</si>
  <si>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</si>
  <si>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</si>
  <si>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</si>
  <si>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</si>
  <si>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</si>
  <si>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</si>
  <si>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</si>
  <si>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</si>
  <si>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</si>
  <si>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</si>
  <si>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</si>
  <si>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</si>
  <si>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</si>
  <si>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</si>
  <si>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</si>
  <si>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</si>
  <si>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</si>
  <si>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</si>
  <si>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</si>
  <si>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</si>
  <si>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</si>
  <si>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</si>
  <si>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</si>
  <si>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</si>
  <si>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</si>
  <si>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</si>
  <si>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</si>
  <si>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</si>
  <si>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</si>
  <si>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</si>
  <si>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</si>
  <si>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</si>
  <si>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</si>
  <si>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</si>
  <si>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</si>
  <si>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</si>
  <si>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</si>
  <si>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</si>
  <si>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</si>
  <si>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</si>
  <si>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</si>
  <si>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</si>
  <si>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</si>
  <si>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</si>
  <si>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</si>
  <si>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</si>
  <si>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</si>
  <si>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</si>
  <si>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</si>
  <si>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</si>
  <si>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</si>
  <si>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</si>
  <si>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</si>
  <si>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</si>
  <si>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</si>
  <si>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</si>
  <si>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</si>
  <si>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</si>
  <si>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</si>
  <si>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</si>
  <si>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</si>
  <si>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</si>
  <si>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</si>
  <si>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</si>
  <si>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</si>
  <si>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</si>
  <si>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</si>
  <si>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</si>
  <si>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</si>
  <si>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</si>
  <si>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</si>
  <si>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</si>
  <si>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</si>
  <si>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</si>
  <si>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</si>
  <si>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</si>
  <si>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</si>
  <si>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</si>
  <si>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</si>
  <si>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</si>
  <si>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</si>
  <si>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</si>
  <si>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</si>
  <si>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</si>
  <si>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</si>
  <si>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</si>
  <si>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</si>
  <si>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</si>
  <si>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</si>
  <si>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</si>
  <si>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</si>
  <si>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</si>
  <si>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</si>
  <si>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</si>
  <si>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</si>
  <si>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</si>
  <si>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</si>
  <si>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</si>
  <si>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</si>
  <si>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</si>
  <si>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</si>
  <si>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</si>
  <si>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</si>
  <si>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</si>
  <si>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</si>
  <si>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</si>
  <si>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</si>
  <si>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</si>
  <si>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</si>
  <si>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</si>
  <si>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</si>
  <si>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</si>
  <si>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</si>
  <si>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</si>
  <si>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</si>
  <si>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</si>
  <si>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</si>
  <si>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</si>
  <si>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</si>
  <si>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</si>
  <si>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</si>
  <si>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</si>
  <si>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</si>
  <si>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</si>
  <si>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</si>
  <si>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</si>
  <si>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</si>
  <si>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</si>
  <si>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</si>
  <si>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</si>
  <si>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</si>
  <si>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</si>
  <si>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</si>
  <si>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</si>
  <si>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</si>
  <si>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</si>
  <si>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</si>
  <si>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</si>
  <si>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</si>
  <si>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</si>
  <si>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</si>
  <si>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</si>
  <si>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</si>
  <si>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</si>
  <si>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</si>
  <si>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</si>
  <si>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</si>
  <si>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</si>
  <si>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</si>
  <si>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</si>
  <si>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</si>
  <si>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</si>
  <si>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</si>
  <si>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</si>
  <si>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</si>
  <si>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</si>
  <si>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</si>
  <si>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</si>
  <si>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</si>
  <si>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</si>
  <si>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</si>
  <si>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</si>
  <si>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</si>
  <si>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</si>
  <si>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</si>
  <si>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</si>
  <si>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</si>
  <si>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</si>
  <si>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</si>
  <si>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</si>
  <si>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</si>
  <si>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</si>
  <si>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</si>
  <si>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</si>
  <si>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</si>
  <si>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</si>
  <si>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</si>
  <si>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</si>
  <si>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</si>
  <si>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</si>
  <si>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</si>
  <si>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</si>
  <si>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</si>
  <si>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</si>
  <si>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</si>
  <si>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</si>
  <si>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</si>
  <si>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</si>
  <si>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</si>
  <si>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</si>
  <si>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</si>
  <si>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</si>
  <si>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</si>
  <si>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</si>
  <si>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</si>
  <si>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</si>
  <si>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</si>
  <si>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</si>
  <si>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</si>
  <si>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</si>
  <si>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</si>
  <si>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</si>
  <si>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</si>
  <si>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</si>
  <si>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</si>
  <si>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</si>
  <si>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</si>
  <si>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</si>
  <si>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</si>
  <si>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</si>
  <si>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</si>
  <si>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</si>
  <si>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</si>
  <si>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</si>
  <si>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</si>
  <si>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</si>
  <si>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</si>
  <si>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</si>
  <si>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</si>
  <si>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</si>
  <si>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</si>
  <si>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</si>
  <si>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</si>
  <si>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</si>
  <si>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</si>
  <si>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</si>
  <si>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</si>
  <si>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</si>
  <si>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</si>
  <si>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</si>
  <si>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</si>
  <si>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</si>
  <si>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</si>
  <si>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</si>
  <si>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</si>
  <si>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</si>
  <si>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</si>
  <si>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</si>
  <si>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</si>
  <si>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</si>
  <si>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</si>
  <si>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</si>
  <si>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</si>
  <si>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</si>
  <si>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</si>
  <si>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</si>
  <si>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</si>
  <si>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</si>
  <si>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</si>
  <si>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</si>
  <si>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</si>
  <si>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</si>
  <si>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</si>
  <si>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</si>
  <si>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</si>
  <si>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</si>
  <si>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</si>
  <si>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</si>
  <si>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</si>
  <si>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</si>
  <si>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</si>
  <si>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</si>
  <si>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</si>
  <si>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</si>
  <si>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</si>
  <si>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</si>
  <si>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</si>
  <si>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</si>
  <si>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</si>
  <si>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</si>
  <si>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</si>
  <si>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</si>
  <si>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</si>
  <si>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</si>
  <si>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</si>
  <si>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</si>
  <si>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</si>
  <si>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</si>
  <si>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</si>
  <si>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</si>
  <si>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</si>
  <si>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</si>
  <si>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</si>
  <si>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</si>
  <si>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</si>
  <si>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</si>
  <si>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</si>
  <si>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</si>
  <si>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</si>
  <si>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</si>
  <si>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</si>
  <si>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</si>
  <si>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</si>
  <si>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</si>
  <si>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</si>
  <si>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</si>
  <si>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</si>
  <si>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</si>
  <si>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</si>
  <si>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</si>
  <si>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</si>
  <si>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</si>
  <si>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</si>
  <si>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</si>
  <si>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</si>
  <si>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</si>
  <si>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</si>
  <si>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</si>
  <si>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</si>
  <si>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</si>
  <si>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</si>
  <si>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</si>
  <si>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</si>
  <si>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</si>
  <si>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</si>
  <si>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</si>
  <si>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</si>
  <si>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</si>
  <si>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</si>
  <si>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</si>
  <si>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</si>
  <si>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</si>
  <si>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</si>
  <si>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</si>
  <si>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</si>
  <si>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</si>
  <si>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</si>
  <si>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</si>
  <si>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</si>
  <si>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</si>
  <si>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</si>
  <si>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</si>
  <si>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</si>
  <si>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</si>
  <si>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</si>
  <si>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</si>
  <si>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</si>
  <si>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</si>
  <si>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</si>
  <si>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</si>
  <si>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</si>
  <si>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</si>
  <si>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</si>
  <si>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</si>
  <si>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</si>
  <si>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</si>
  <si>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</si>
  <si>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</si>
  <si>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</si>
  <si>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</si>
  <si>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</si>
  <si>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</si>
  <si>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</si>
  <si>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</si>
  <si>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</si>
  <si>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</si>
  <si>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</si>
  <si>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</si>
  <si>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</si>
  <si>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</si>
  <si>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</si>
  <si>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</si>
  <si>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</si>
  <si>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</si>
  <si>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</si>
  <si>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</si>
  <si>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</si>
  <si>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</si>
  <si>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</si>
  <si>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</si>
  <si>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</si>
  <si>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</si>
  <si>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</si>
  <si>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</si>
  <si>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</si>
  <si>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</si>
  <si>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</si>
  <si>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</si>
  <si>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</si>
  <si>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</si>
  <si>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</si>
  <si>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</si>
  <si>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</si>
  <si>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</si>
  <si>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</si>
  <si>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</si>
  <si>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</si>
  <si>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</si>
  <si>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</si>
  <si>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</si>
  <si>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</si>
  <si>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</si>
  <si>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</si>
  <si>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</si>
  <si>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</si>
  <si>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</si>
  <si>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</si>
  <si>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</si>
  <si>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</si>
  <si>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</si>
  <si>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</si>
  <si>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</si>
  <si>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</si>
  <si>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</si>
  <si>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</si>
  <si>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</si>
  <si>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</si>
  <si>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</si>
  <si>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</si>
  <si>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</si>
  <si>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</si>
  <si>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</si>
  <si>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</si>
  <si>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</si>
  <si>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</si>
  <si>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</si>
  <si>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</si>
  <si>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</si>
  <si>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</si>
  <si>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</si>
  <si>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</si>
  <si>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</si>
  <si>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</si>
  <si>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</si>
  <si>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</si>
  <si>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</si>
  <si>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</si>
  <si>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</si>
  <si>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</si>
  <si>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</si>
  <si>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</si>
  <si>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</si>
  <si>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</si>
  <si>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</si>
  <si>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</si>
  <si>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</si>
  <si>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</si>
  <si>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</si>
  <si>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</si>
  <si>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</si>
  <si>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</si>
  <si>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</si>
  <si>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</si>
  <si>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</si>
  <si>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</si>
  <si>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</si>
  <si>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</si>
  <si>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</si>
  <si>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</si>
  <si>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</si>
  <si>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</si>
  <si>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</si>
  <si>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</si>
  <si>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</si>
  <si>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</si>
  <si>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</si>
  <si>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</si>
  <si>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</si>
  <si>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</si>
  <si>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</si>
  <si>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</si>
  <si>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</si>
  <si>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</si>
  <si>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</si>
  <si>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</si>
  <si>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</si>
  <si>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</si>
  <si>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</si>
  <si>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</si>
  <si>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</si>
  <si>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</si>
  <si>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</si>
  <si>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</si>
  <si>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</si>
  <si>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</si>
  <si>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</si>
  <si>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</si>
  <si>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</si>
  <si>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</si>
  <si>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</si>
  <si>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</si>
  <si>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</si>
  <si>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</si>
  <si>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</si>
  <si>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</si>
  <si>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</si>
  <si>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</si>
  <si>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</si>
  <si>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</si>
  <si>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</si>
  <si>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</si>
  <si>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</si>
  <si>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</si>
  <si>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</si>
  <si>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</si>
  <si>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</si>
  <si>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</si>
  <si>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</si>
  <si>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</si>
  <si>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</si>
  <si>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</si>
  <si>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</si>
  <si>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</si>
  <si>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</si>
  <si>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</si>
  <si>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</si>
  <si>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</si>
  <si>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</si>
  <si>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</si>
  <si>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</si>
  <si>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</si>
  <si>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</si>
  <si>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</si>
  <si>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</si>
  <si>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</si>
  <si>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</si>
  <si>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</si>
  <si>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</si>
  <si>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</si>
  <si>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</si>
  <si>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</si>
  <si>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</si>
  <si>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</si>
  <si>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</si>
  <si>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</si>
  <si>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</si>
  <si>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</si>
  <si>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</si>
  <si>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</si>
  <si>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</si>
  <si>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</si>
  <si>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</si>
  <si>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</si>
  <si>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</si>
  <si>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</si>
  <si>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</si>
  <si>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</si>
  <si>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</si>
  <si>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</si>
  <si>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</si>
  <si>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</si>
  <si>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</si>
  <si>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</si>
  <si>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</si>
  <si>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</si>
  <si>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</si>
  <si>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</si>
  <si>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</si>
  <si>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</si>
  <si>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</si>
  <si>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</si>
  <si>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</si>
  <si>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</si>
  <si>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</si>
  <si>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</si>
  <si>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</si>
  <si>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</si>
  <si>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</si>
  <si>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</si>
  <si>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</si>
  <si>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</si>
  <si>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</si>
  <si>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</si>
  <si>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</si>
  <si>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</si>
  <si>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</si>
  <si>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</si>
  <si>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</si>
  <si>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</si>
  <si>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</si>
  <si>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</si>
  <si>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</si>
  <si>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</si>
  <si>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</si>
  <si>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</si>
  <si>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</si>
  <si>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</si>
  <si>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</si>
  <si>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</si>
  <si>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</si>
  <si>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</si>
  <si>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</si>
  <si>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</si>
  <si>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</si>
  <si>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</si>
  <si>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</si>
  <si>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</si>
  <si>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</si>
  <si>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</si>
  <si>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</si>
  <si>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</si>
  <si>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</si>
  <si>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</si>
  <si>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</si>
  <si>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</si>
  <si>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</si>
  <si>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</si>
  <si>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</si>
  <si>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</si>
  <si>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</si>
  <si>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</si>
  <si>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</si>
  <si>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</si>
  <si>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</si>
  <si>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</si>
  <si>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</si>
  <si>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</si>
  <si>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</si>
  <si>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</si>
  <si>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</si>
  <si>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</si>
  <si>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</si>
  <si>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</si>
  <si>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</si>
  <si>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</si>
  <si>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</si>
  <si>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</si>
  <si>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</si>
  <si>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</si>
  <si>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</si>
  <si>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</si>
  <si>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</si>
  <si>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</si>
  <si>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</si>
  <si>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</si>
  <si>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</si>
  <si>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</si>
  <si>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</si>
  <si>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</si>
  <si>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</si>
  <si>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</si>
  <si>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</si>
  <si>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</si>
  <si>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</si>
  <si>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</si>
  <si>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</si>
  <si>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</si>
  <si>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</si>
  <si>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</si>
  <si>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</si>
  <si>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</si>
  <si>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</si>
  <si>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</si>
  <si>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</si>
  <si>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</si>
  <si>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</si>
  <si>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</si>
  <si>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</si>
  <si>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</si>
  <si>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</si>
  <si>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</si>
  <si>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</si>
  <si>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</si>
  <si>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</si>
  <si>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</si>
  <si>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</si>
  <si>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</si>
  <si>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</si>
  <si>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</si>
  <si>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</si>
  <si>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</si>
  <si>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</si>
  <si>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</si>
  <si>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</si>
  <si>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</si>
  <si>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</si>
  <si>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</si>
  <si>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</si>
  <si>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</si>
  <si>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</si>
  <si>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</si>
  <si>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</si>
  <si>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</si>
  <si>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</si>
  <si>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</si>
  <si>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</si>
  <si>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</si>
  <si>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</si>
  <si>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</si>
  <si>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</si>
  <si>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</si>
  <si>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</si>
  <si>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</si>
  <si>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</si>
  <si>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</si>
  <si>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</si>
  <si>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</si>
  <si>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</si>
  <si>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</si>
  <si>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</si>
  <si>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</si>
  <si>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</si>
  <si>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</si>
  <si>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</si>
  <si>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</si>
  <si>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</si>
  <si>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</si>
  <si>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</si>
  <si>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</si>
  <si>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</si>
  <si>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</si>
  <si>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</si>
  <si>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</si>
  <si>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</si>
  <si>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</si>
  <si>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</si>
  <si>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</si>
  <si>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</si>
  <si>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</si>
  <si>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</si>
  <si>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</si>
  <si>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</si>
  <si>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</si>
  <si>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</si>
  <si>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</si>
  <si>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</si>
  <si>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</si>
  <si>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</si>
  <si>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</si>
  <si>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</si>
  <si>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</si>
  <si>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</si>
  <si>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</si>
  <si>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</si>
  <si>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</si>
  <si>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</si>
  <si>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</si>
  <si>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</si>
  <si>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</si>
  <si>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</si>
  <si>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</si>
  <si>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</si>
  <si>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</si>
  <si>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</si>
  <si>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</si>
  <si>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</si>
  <si>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</si>
  <si>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</si>
  <si>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</si>
  <si>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</si>
  <si>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</si>
  <si>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</si>
  <si>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</si>
  <si>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</si>
  <si>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</si>
  <si>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</si>
  <si>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</si>
  <si>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</si>
  <si>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</si>
  <si>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</si>
  <si>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</si>
  <si>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</si>
  <si>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</si>
  <si>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</si>
  <si>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</si>
  <si>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</si>
  <si>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</si>
  <si>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</si>
  <si>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</si>
  <si>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</si>
  <si>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</si>
  <si>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</si>
  <si>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</si>
  <si>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</si>
  <si>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</si>
  <si>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</si>
  <si>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</si>
  <si>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</si>
  <si>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</si>
  <si>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</si>
  <si>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</si>
  <si>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</si>
  <si>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</si>
  <si>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</si>
  <si>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</si>
  <si>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</si>
  <si>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</si>
  <si>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</si>
  <si>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</si>
  <si>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</si>
  <si>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</si>
  <si>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</si>
  <si>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</si>
  <si>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</si>
  <si>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</si>
  <si>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</si>
  <si>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</si>
  <si>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</si>
  <si>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</si>
  <si>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</si>
  <si>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</si>
  <si>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</si>
  <si>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</si>
  <si>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</si>
  <si>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</si>
  <si>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</si>
  <si>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</si>
  <si>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</si>
  <si>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</si>
  <si>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</si>
  <si>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</si>
  <si>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</si>
  <si>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</si>
  <si>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</si>
  <si>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</si>
  <si>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</si>
  <si>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</si>
  <si>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</si>
  <si>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</si>
  <si>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</si>
  <si>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</si>
  <si>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</si>
  <si>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</si>
  <si>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</si>
  <si>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</si>
  <si>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</si>
  <si>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</si>
  <si>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</si>
  <si>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</si>
  <si>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</si>
  <si>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</si>
  <si>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</si>
  <si>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</si>
  <si>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</si>
  <si>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</si>
  <si>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</si>
  <si>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</si>
  <si>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</si>
  <si>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</si>
  <si>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</si>
  <si>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</si>
  <si>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</si>
  <si>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</si>
  <si>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</si>
  <si>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</si>
  <si>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</si>
  <si>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</si>
  <si>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</si>
  <si>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</si>
  <si>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</si>
  <si>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</si>
  <si>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</si>
  <si>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</si>
  <si>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</si>
  <si>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</si>
  <si>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</si>
  <si>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</si>
  <si>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</si>
  <si>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</si>
  <si>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</si>
  <si>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</si>
  <si>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</si>
  <si>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</si>
  <si>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</si>
  <si>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</si>
  <si>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</si>
  <si>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</si>
  <si>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</si>
  <si>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</si>
  <si>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</si>
  <si>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</si>
  <si>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</si>
  <si>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</si>
  <si>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</si>
  <si>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</si>
  <si>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</si>
  <si>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</si>
  <si>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</si>
  <si>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</si>
  <si>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</si>
  <si>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</si>
  <si>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</si>
  <si>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</si>
  <si>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</si>
  <si>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</si>
  <si>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</si>
  <si>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</si>
  <si>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</si>
  <si>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</si>
  <si>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</si>
  <si>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</si>
  <si>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</si>
  <si>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</si>
  <si>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</si>
  <si>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</si>
  <si>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</si>
  <si>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</si>
  <si>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</si>
  <si>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</si>
  <si>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</si>
  <si>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</si>
  <si>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</si>
  <si>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</si>
  <si>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</si>
  <si>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</si>
  <si>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</si>
  <si>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</si>
  <si>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</si>
  <si>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</si>
  <si>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</si>
  <si>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</si>
  <si>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</si>
  <si>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</si>
  <si>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</si>
  <si>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</si>
  <si>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</si>
  <si>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</si>
  <si>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</si>
  <si>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</si>
  <si>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</si>
  <si>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</si>
  <si>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</si>
  <si>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</si>
  <si>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</si>
  <si>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</si>
  <si>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</si>
  <si>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</si>
  <si>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</si>
  <si>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</si>
  <si>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</si>
  <si>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</si>
  <si>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</si>
  <si>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</si>
  <si>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</si>
  <si>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</si>
  <si>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</si>
  <si>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</si>
  <si>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</si>
  <si>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</si>
  <si>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</si>
  <si>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</si>
  <si>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</si>
  <si>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</si>
  <si>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</si>
  <si>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</si>
  <si>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</si>
  <si>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</si>
  <si>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</si>
  <si>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</si>
  <si>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</si>
  <si>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</si>
  <si>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</si>
  <si>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</si>
  <si>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</si>
  <si>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</si>
  <si>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</si>
  <si>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</si>
  <si>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</si>
  <si>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</si>
  <si>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</si>
  <si>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</si>
  <si>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</si>
  <si>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</si>
  <si>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</si>
  <si>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</si>
  <si>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</si>
  <si>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</si>
  <si>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</si>
  <si>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</si>
  <si>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</si>
  <si>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</si>
  <si>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</si>
  <si>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</si>
  <si>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</si>
  <si>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</si>
  <si>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</si>
  <si>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</si>
  <si>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</si>
  <si>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</si>
  <si>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</si>
  <si>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</si>
  <si>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</si>
  <si>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</si>
  <si>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</si>
  <si>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</si>
  <si>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</si>
  <si>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</si>
  <si>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</si>
  <si>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</si>
  <si>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</si>
  <si>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</si>
  <si>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</si>
  <si>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</si>
  <si>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</si>
  <si>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</si>
  <si>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</si>
  <si>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</si>
  <si>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</si>
  <si>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</si>
  <si>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</si>
  <si>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</si>
  <si>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</si>
  <si>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</si>
  <si>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</si>
  <si>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</si>
  <si>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</si>
  <si>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</si>
  <si>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</si>
  <si>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</si>
  <si>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</si>
  <si>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</si>
  <si>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</si>
  <si>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</si>
  <si>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</si>
  <si>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</si>
  <si>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</si>
  <si>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</si>
  <si>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</si>
  <si>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</si>
  <si>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</si>
  <si>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</si>
  <si>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</si>
  <si>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</si>
  <si>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</si>
  <si>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</si>
  <si>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</si>
  <si>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</si>
  <si>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</si>
  <si>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</si>
  <si>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</si>
  <si>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</si>
  <si>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</si>
  <si>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</si>
  <si>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</si>
  <si>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</si>
  <si>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</si>
  <si>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</si>
  <si>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</si>
  <si>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</si>
  <si>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</si>
  <si>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</si>
  <si>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</si>
  <si>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</si>
  <si>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</si>
  <si>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</si>
  <si>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</si>
  <si>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</si>
  <si>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</si>
  <si>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</si>
  <si>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</si>
  <si>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</si>
  <si>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</si>
  <si>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</si>
  <si>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</si>
  <si>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</si>
  <si>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</si>
  <si>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</si>
  <si>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</si>
  <si>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</si>
  <si>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</si>
  <si>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</si>
  <si>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</si>
  <si>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</si>
  <si>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</si>
  <si>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</si>
  <si>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</si>
  <si>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</si>
  <si>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</si>
  <si>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</si>
  <si>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</si>
  <si>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</si>
  <si>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</si>
  <si>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</si>
  <si>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</si>
  <si>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</si>
  <si>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</si>
  <si>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</si>
  <si>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</si>
  <si>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</si>
  <si>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</si>
  <si>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</si>
  <si>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</si>
  <si>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</si>
  <si>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</si>
  <si>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</si>
  <si>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</si>
  <si>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</si>
  <si>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</si>
  <si>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</si>
  <si>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</si>
  <si>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</si>
  <si>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</si>
  <si>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</si>
  <si>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</si>
  <si>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</si>
  <si>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</si>
  <si>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</si>
  <si>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</si>
  <si>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</si>
  <si>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</si>
  <si>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</si>
  <si>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</si>
  <si>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</si>
  <si>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</si>
  <si>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</si>
  <si>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</si>
  <si>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</si>
  <si>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</si>
  <si>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</si>
  <si>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</si>
  <si>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</si>
  <si>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</si>
  <si>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</si>
  <si>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</si>
  <si>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</si>
  <si>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</si>
  <si>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</si>
  <si>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</si>
  <si>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</si>
  <si>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</si>
  <si>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</si>
  <si>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</si>
  <si>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</si>
  <si>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</si>
  <si>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</si>
  <si>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</si>
  <si>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</si>
  <si>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</si>
  <si>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</si>
  <si>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</si>
  <si>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</si>
  <si>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</si>
  <si>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</si>
  <si>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</si>
  <si>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</si>
  <si>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</si>
  <si>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</si>
  <si>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</si>
  <si>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</si>
  <si>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</si>
  <si>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</si>
  <si>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</si>
  <si>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</si>
  <si>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</si>
  <si>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</si>
  <si>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</si>
  <si>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</si>
  <si>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</si>
  <si>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</si>
  <si>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</si>
  <si>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</si>
  <si>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</si>
  <si>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</si>
  <si>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</si>
  <si>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</si>
  <si>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</si>
  <si>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</si>
  <si>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</si>
  <si>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</si>
  <si>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</si>
  <si>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</si>
  <si>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</si>
  <si>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</si>
  <si>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</si>
  <si>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</si>
  <si>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</si>
  <si>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</si>
  <si>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</si>
  <si>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</si>
  <si>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</si>
  <si>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</si>
  <si>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</si>
  <si>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</si>
  <si>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</si>
  <si>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</si>
  <si>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</si>
  <si>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</si>
  <si>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</si>
  <si>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</si>
  <si>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</si>
  <si>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</si>
  <si>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</si>
  <si>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</si>
  <si>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</si>
  <si>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</si>
  <si>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</si>
  <si>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</si>
  <si>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</si>
  <si>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</si>
  <si>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</si>
  <si>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</si>
  <si>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</si>
  <si>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</si>
  <si>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</si>
  <si>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</si>
  <si>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</si>
  <si>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</si>
  <si>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</si>
  <si>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</si>
  <si>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</si>
  <si>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</si>
  <si>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</si>
  <si>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</si>
  <si>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</si>
  <si>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</si>
  <si>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</si>
  <si>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</si>
  <si>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</si>
  <si>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</si>
  <si>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</si>
  <si>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</si>
  <si>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</si>
  <si>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</si>
  <si>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</si>
  <si>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</si>
  <si>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</si>
  <si>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</si>
  <si>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</si>
  <si>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</si>
  <si>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</si>
  <si>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</si>
  <si>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</si>
  <si>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</si>
  <si>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</si>
  <si>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</si>
  <si>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</si>
  <si>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</si>
  <si>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</si>
  <si>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</si>
  <si>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</si>
  <si>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</si>
  <si>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</si>
  <si>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</si>
  <si>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</si>
  <si>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</si>
  <si>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</si>
  <si>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</si>
  <si>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</si>
  <si>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</si>
  <si>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</si>
  <si>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</si>
  <si>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</si>
  <si>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</si>
  <si>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</si>
  <si>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</si>
  <si>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</si>
  <si>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</si>
  <si>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</si>
  <si>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</si>
  <si>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</si>
  <si>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</si>
  <si>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</si>
  <si>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</si>
  <si>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</si>
  <si>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</si>
  <si>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</si>
  <si>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</si>
  <si>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</si>
  <si>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</si>
  <si>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</si>
  <si>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</si>
  <si>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</si>
  <si>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</si>
  <si>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</si>
  <si>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</si>
  <si>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</si>
  <si>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</si>
  <si>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</si>
  <si>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</si>
  <si>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</si>
  <si>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</si>
  <si>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</si>
  <si>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</si>
  <si>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</si>
  <si>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</si>
  <si>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</si>
  <si>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</si>
  <si>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</si>
  <si>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</si>
  <si>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</si>
  <si>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</si>
  <si>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</si>
  <si>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</si>
  <si>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</si>
  <si>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</si>
  <si>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</si>
  <si>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</si>
  <si>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</si>
  <si>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</si>
  <si>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</si>
  <si>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</si>
  <si>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</si>
  <si>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</si>
  <si>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</si>
  <si>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</si>
  <si>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</si>
  <si>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</si>
  <si>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</si>
  <si>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</si>
  <si>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</si>
  <si>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</si>
  <si>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</si>
  <si>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</si>
  <si>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</si>
  <si>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</si>
  <si>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</si>
  <si>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</si>
  <si>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</si>
  <si>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</si>
  <si>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</si>
  <si>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</si>
  <si>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</si>
  <si>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</si>
  <si>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</si>
  <si>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</si>
  <si>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</si>
  <si>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</si>
  <si>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</si>
  <si>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</si>
  <si>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</si>
  <si>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</si>
  <si>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</si>
  <si>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</si>
  <si>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</si>
  <si>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</si>
  <si>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</si>
  <si>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</si>
  <si>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</si>
  <si>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</si>
  <si>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</si>
  <si>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</si>
  <si>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</si>
  <si>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</si>
  <si>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</si>
  <si>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</si>
  <si>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</si>
  <si>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</si>
  <si>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</si>
  <si>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</si>
  <si>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</si>
  <si>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</si>
  <si>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</si>
  <si>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</si>
  <si>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</si>
  <si>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</si>
  <si>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</si>
  <si>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</si>
  <si>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</si>
  <si>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</si>
  <si>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</si>
  <si>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</si>
  <si>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</si>
  <si>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</si>
  <si>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</si>
  <si>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</si>
  <si>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</si>
  <si>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</si>
  <si>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</si>
  <si>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</si>
  <si>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</si>
  <si>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</si>
  <si>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</si>
  <si>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</si>
  <si>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</si>
  <si>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</si>
  <si>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</si>
  <si>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</si>
  <si>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</si>
  <si>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</si>
  <si>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</si>
  <si>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</si>
  <si>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</si>
  <si>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</si>
  <si>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</si>
  <si>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</si>
  <si>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</si>
  <si>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</si>
  <si>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</si>
  <si>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</si>
  <si>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</si>
  <si>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</si>
  <si>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</si>
  <si>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</si>
  <si>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</si>
  <si>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</si>
  <si>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</si>
  <si>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</si>
  <si>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</si>
  <si>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</si>
  <si>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</si>
  <si>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</si>
  <si>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</si>
  <si>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</si>
  <si>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</si>
  <si>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</si>
  <si>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</si>
  <si>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</si>
  <si>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</si>
  <si>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</si>
  <si>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</si>
  <si>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</si>
  <si>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</si>
  <si>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</si>
  <si>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</si>
  <si>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</si>
  <si>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</si>
  <si>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</si>
  <si>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</si>
  <si>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</si>
  <si>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</si>
  <si>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</si>
  <si>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</si>
  <si>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</si>
  <si>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</si>
  <si>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</si>
  <si>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</si>
  <si>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</si>
  <si>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</si>
  <si>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</si>
  <si>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</si>
  <si>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</si>
  <si>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</si>
  <si>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</si>
  <si>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</si>
  <si>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</si>
  <si>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</si>
  <si>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</si>
  <si>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</si>
  <si>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</si>
  <si>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</si>
  <si>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</si>
  <si>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</si>
  <si>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</si>
  <si>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</si>
  <si>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</si>
  <si>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</si>
  <si>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</si>
  <si>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</si>
  <si>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</si>
  <si>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</si>
  <si>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</si>
  <si>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</si>
  <si>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</si>
  <si>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</si>
  <si>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</si>
  <si>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</si>
  <si>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</si>
  <si>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</si>
  <si>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</si>
  <si>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</si>
  <si>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</si>
  <si>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</si>
  <si>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</si>
  <si>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</si>
  <si>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</si>
  <si>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</si>
  <si>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</si>
  <si>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</si>
  <si>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</si>
  <si>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</si>
  <si>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</si>
  <si>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</si>
  <si>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</si>
  <si>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</si>
  <si>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</si>
  <si>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</si>
  <si>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</si>
  <si>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</si>
  <si>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</si>
  <si>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</si>
  <si>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</si>
  <si>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</si>
  <si>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</si>
  <si>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</si>
  <si>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</si>
  <si>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</si>
  <si>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</si>
  <si>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</si>
  <si>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</si>
  <si>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</si>
  <si>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</si>
  <si>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</si>
  <si>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</si>
  <si>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</si>
  <si>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</si>
  <si>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</si>
  <si>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</si>
  <si>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</si>
  <si>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</si>
  <si>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</si>
  <si>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</si>
  <si>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</si>
  <si>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</si>
  <si>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</si>
  <si>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</si>
  <si>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</si>
  <si>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</si>
  <si>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</si>
  <si>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</si>
  <si>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</si>
  <si>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</si>
  <si>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</si>
  <si>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</si>
  <si>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</si>
  <si>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</si>
  <si>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</si>
  <si>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</si>
  <si>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</si>
  <si>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</si>
  <si>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</si>
  <si>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</si>
  <si>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</si>
  <si>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</si>
  <si>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</si>
  <si>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</si>
  <si>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</si>
  <si>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</si>
  <si>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</si>
  <si>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</si>
  <si>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</si>
  <si>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</si>
  <si>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</si>
  <si>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</si>
  <si>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</si>
  <si>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</si>
  <si>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</si>
  <si>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</si>
  <si>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</si>
  <si>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</si>
  <si>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</si>
  <si>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</si>
  <si>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</si>
  <si>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</si>
  <si>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</si>
  <si>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</si>
  <si>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</si>
  <si>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</si>
  <si>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</si>
  <si>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</si>
  <si>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</si>
  <si>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</si>
  <si>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</si>
  <si>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</si>
  <si>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</si>
  <si>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</si>
  <si>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</si>
  <si>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</si>
  <si>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</si>
  <si>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</si>
  <si>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</si>
  <si>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</si>
  <si>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</si>
  <si>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</si>
  <si>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</si>
  <si>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</si>
  <si>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</si>
  <si>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</si>
  <si>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</si>
  <si>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</si>
  <si>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</si>
  <si>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</si>
  <si>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</si>
  <si>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</si>
  <si>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</si>
  <si>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</si>
  <si>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</si>
  <si>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</si>
  <si>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</si>
  <si>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</si>
  <si>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</si>
  <si>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</si>
  <si>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</si>
  <si>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</si>
  <si>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</si>
  <si>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</si>
  <si>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</si>
  <si>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</si>
  <si>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</si>
  <si>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</si>
  <si>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</si>
  <si>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</si>
  <si>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</si>
  <si>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</si>
  <si>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</si>
  <si>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</si>
  <si>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</si>
  <si>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</si>
  <si>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</si>
  <si>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</si>
  <si>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</si>
  <si>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</si>
  <si>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</si>
  <si>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</si>
  <si>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</si>
  <si>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</si>
  <si>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</si>
  <si>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</si>
  <si>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</si>
  <si>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</si>
  <si>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</si>
  <si>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</si>
  <si>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</si>
  <si>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</si>
  <si>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</si>
  <si>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</si>
  <si>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</si>
  <si>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</si>
  <si>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</si>
  <si>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</si>
  <si>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</si>
  <si>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</si>
  <si>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</si>
  <si>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</si>
  <si>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</si>
  <si>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</si>
  <si>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</si>
  <si>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</si>
  <si>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</si>
  <si>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</si>
  <si>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</si>
  <si>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</si>
  <si>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</si>
  <si>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</si>
  <si>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</si>
  <si>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</si>
  <si>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</si>
  <si>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</si>
  <si>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</si>
  <si>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</si>
  <si>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</si>
  <si>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</si>
  <si>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</si>
  <si>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</si>
  <si>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</si>
  <si>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</si>
  <si>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</si>
  <si>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</si>
  <si>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</si>
  <si>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</si>
  <si>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</si>
  <si>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</si>
  <si>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</si>
  <si>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</si>
  <si>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</si>
  <si>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</si>
  <si>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</si>
  <si>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</si>
  <si>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</si>
  <si>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</si>
  <si>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</si>
  <si>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</si>
  <si>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</si>
  <si>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</si>
  <si>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</si>
  <si>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</si>
  <si>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</si>
  <si>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</si>
  <si>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</si>
  <si>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</si>
  <si>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</si>
  <si>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</si>
  <si>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</si>
  <si>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</si>
  <si>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</si>
  <si>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</si>
  <si>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</si>
  <si>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</si>
  <si>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</si>
  <si>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</si>
  <si>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</si>
  <si>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</si>
  <si>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</si>
  <si>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</si>
  <si>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</si>
  <si>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</si>
  <si>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</si>
  <si>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</si>
  <si>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</si>
  <si>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</si>
  <si>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</si>
  <si>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</si>
  <si>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</si>
  <si>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</si>
  <si>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</si>
  <si>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</si>
  <si>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</si>
  <si>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</si>
  <si>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</si>
  <si>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</si>
  <si>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</si>
  <si>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</si>
  <si>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</si>
  <si>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</si>
  <si>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</si>
  <si>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</si>
  <si>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</si>
  <si>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</si>
  <si>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</si>
  <si>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</si>
  <si>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</si>
  <si>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</si>
  <si>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</si>
  <si>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</si>
  <si>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</si>
  <si>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</si>
  <si>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</si>
  <si>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</si>
  <si>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</si>
  <si>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</si>
  <si>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</si>
  <si>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</si>
  <si>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</si>
  <si>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</si>
  <si>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</si>
  <si>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</si>
  <si>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</si>
  <si>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</si>
  <si>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</si>
  <si>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</si>
  <si>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</si>
  <si>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</si>
  <si>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</si>
  <si>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</si>
  <si>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</si>
  <si>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</si>
  <si>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</si>
  <si>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</si>
  <si>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</si>
  <si>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</si>
  <si>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</si>
  <si>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</si>
  <si>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</si>
  <si>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</si>
  <si>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</si>
  <si>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</si>
  <si>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</si>
  <si>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</si>
  <si>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</si>
  <si>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</si>
  <si>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</si>
  <si>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</si>
  <si>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</si>
  <si>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</si>
  <si>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</si>
  <si>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</si>
  <si>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</si>
  <si>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</si>
  <si>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</si>
  <si>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</si>
  <si>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</si>
  <si>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</si>
  <si>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</si>
  <si>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</si>
  <si>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</si>
  <si>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</si>
  <si>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</si>
  <si>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</si>
  <si>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</si>
  <si>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</si>
  <si>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</si>
  <si>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</si>
  <si>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</si>
  <si>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</si>
  <si>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</si>
  <si>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</si>
  <si>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</si>
  <si>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</si>
  <si>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</si>
  <si>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</si>
  <si>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</si>
  <si>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</si>
  <si>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</si>
  <si>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</si>
  <si>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</si>
  <si>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</si>
  <si>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</si>
  <si>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</si>
  <si>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</si>
  <si>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</si>
  <si>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</si>
  <si>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</si>
  <si>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</si>
  <si>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</si>
  <si>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</si>
  <si>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</si>
  <si>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</si>
  <si>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</si>
  <si>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</si>
  <si>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</si>
  <si>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</si>
  <si>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</si>
  <si>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</si>
  <si>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</si>
  <si>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</si>
  <si>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</si>
  <si>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</si>
  <si>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</si>
  <si>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</si>
  <si>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</si>
  <si>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</si>
  <si>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</si>
  <si>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</si>
  <si>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</si>
  <si>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</si>
  <si>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</si>
  <si>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</si>
  <si>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</si>
  <si>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</si>
  <si>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</si>
  <si>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</si>
  <si>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</si>
  <si>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</si>
  <si>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</si>
  <si>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</si>
  <si>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</si>
  <si>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</si>
  <si>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</si>
  <si>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</si>
  <si>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</si>
  <si>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</si>
  <si>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</si>
  <si>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</si>
  <si>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</si>
  <si>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</si>
  <si>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</si>
  <si>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</si>
  <si>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</si>
  <si>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</si>
  <si>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</si>
  <si>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</si>
  <si>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</si>
  <si>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</si>
  <si>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</si>
  <si>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</si>
  <si>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</si>
  <si>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</si>
  <si>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</si>
  <si>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</si>
  <si>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</si>
  <si>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</si>
  <si>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</si>
  <si>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</si>
  <si>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</si>
  <si>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</si>
  <si>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</si>
  <si>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</si>
  <si>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</si>
  <si>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</si>
  <si>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</si>
  <si>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</si>
  <si>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</si>
  <si>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</si>
  <si>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</si>
  <si>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</si>
  <si>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</si>
  <si>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</si>
  <si>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</si>
  <si>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</si>
  <si>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</si>
  <si>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</si>
  <si>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</si>
  <si>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</si>
  <si>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</si>
  <si>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</si>
  <si>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</si>
  <si>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</si>
  <si>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</si>
  <si>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</si>
  <si>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</si>
  <si>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</si>
  <si>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</si>
  <si>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</si>
  <si>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</si>
  <si>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</si>
  <si>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</si>
  <si>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</si>
  <si>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</si>
  <si>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</si>
  <si>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</si>
  <si>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</si>
  <si>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</si>
  <si>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</si>
  <si>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</si>
  <si>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</si>
  <si>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</si>
  <si>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</si>
  <si>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</si>
  <si>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</si>
  <si>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</si>
  <si>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</si>
  <si>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</si>
  <si>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</si>
  <si>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</si>
  <si>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</si>
  <si>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</si>
  <si>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</si>
  <si>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</si>
  <si>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</si>
  <si>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</si>
  <si>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</si>
  <si>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</si>
  <si>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</si>
  <si>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</si>
  <si>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</si>
  <si>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</si>
  <si>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</si>
  <si>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</si>
  <si>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</si>
  <si>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</si>
  <si>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</si>
  <si>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</si>
  <si>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</si>
  <si>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</si>
  <si>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</si>
  <si>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</si>
  <si>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</si>
  <si>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</si>
  <si>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</si>
  <si>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</si>
  <si>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</si>
  <si>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</si>
  <si>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</si>
  <si>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</si>
  <si>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</si>
  <si>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</si>
  <si>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</si>
  <si>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</si>
  <si>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</si>
  <si>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</si>
  <si>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</si>
  <si>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</si>
  <si>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</si>
  <si>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</si>
  <si>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</si>
  <si>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</si>
  <si>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</si>
  <si>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</si>
  <si>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</si>
  <si>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</si>
  <si>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</si>
  <si>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</si>
  <si>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</si>
  <si>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</si>
  <si>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</si>
  <si>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</si>
  <si>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</si>
  <si>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</si>
  <si>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</si>
  <si>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</si>
  <si>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</si>
  <si>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</si>
  <si>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</si>
  <si>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</si>
  <si>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</si>
  <si>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</si>
  <si>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</si>
  <si>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</si>
  <si>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</si>
  <si>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</si>
  <si>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</si>
  <si>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</si>
  <si>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</si>
  <si>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</si>
  <si>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</si>
  <si>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</si>
  <si>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</si>
  <si>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</si>
  <si>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</si>
  <si>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</si>
  <si>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</si>
  <si>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</si>
  <si>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</si>
  <si>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</si>
  <si>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</si>
  <si>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</si>
  <si>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</si>
  <si>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</si>
  <si>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</si>
  <si>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</si>
  <si>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</si>
  <si>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</si>
  <si>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</si>
  <si>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</si>
  <si>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</si>
  <si>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</si>
  <si>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</si>
  <si>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</si>
  <si>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</si>
  <si>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</si>
  <si>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</si>
  <si>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</si>
  <si>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</si>
  <si>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</si>
  <si>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</si>
  <si>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</si>
  <si>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</si>
  <si>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</si>
  <si>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</si>
  <si>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</si>
  <si>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</si>
  <si>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</si>
  <si>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</si>
  <si>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</si>
  <si>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</si>
  <si>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</si>
  <si>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</si>
  <si>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</si>
  <si>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</si>
  <si>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</si>
  <si>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</si>
  <si>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</si>
  <si>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</si>
  <si>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</si>
  <si>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</si>
  <si>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</si>
  <si>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</si>
  <si>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</si>
  <si>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</si>
  <si>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</si>
  <si>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</si>
  <si>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</si>
  <si>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</si>
  <si>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</si>
  <si>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</si>
  <si>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</si>
  <si>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</si>
  <si>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</si>
  <si>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</si>
  <si>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</si>
  <si>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</si>
  <si>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</si>
  <si>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</si>
  <si>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</si>
  <si>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</si>
  <si>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</si>
  <si>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</si>
  <si>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</si>
  <si>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</si>
  <si>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</si>
  <si>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</si>
  <si>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</si>
  <si>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</si>
  <si>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</si>
  <si>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</si>
  <si>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</si>
  <si>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</si>
  <si>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</si>
  <si>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</si>
  <si>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</si>
  <si>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</si>
  <si>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</si>
  <si>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</si>
  <si>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</si>
  <si>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</si>
  <si>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</si>
  <si>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</si>
  <si>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</si>
  <si>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</si>
  <si>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</si>
  <si>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</si>
  <si>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</si>
  <si>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</si>
  <si>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</si>
  <si>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</si>
  <si>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</si>
  <si>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</si>
  <si>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</si>
  <si>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</si>
  <si>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</si>
  <si>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</si>
  <si>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</si>
  <si>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</si>
  <si>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</si>
  <si>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</si>
  <si>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</si>
  <si>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</si>
  <si>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</si>
  <si>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</si>
  <si>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</si>
  <si>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</si>
  <si>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</si>
  <si>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</si>
  <si>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</si>
  <si>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</si>
  <si>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</si>
  <si>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</si>
  <si>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</si>
  <si>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</si>
  <si>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</si>
  <si>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</si>
  <si>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</si>
  <si>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</si>
  <si>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</si>
  <si>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</si>
  <si>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</si>
  <si>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</si>
  <si>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</si>
  <si>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</si>
  <si>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</si>
  <si>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</si>
  <si>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</si>
  <si>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</si>
  <si>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</si>
  <si>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</si>
  <si>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</si>
  <si>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</si>
  <si>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</si>
  <si>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</si>
  <si>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</si>
  <si>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</si>
  <si>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</si>
  <si>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</si>
  <si>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</si>
  <si>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</si>
  <si>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</si>
  <si>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</si>
  <si>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</si>
  <si>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</si>
  <si>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</si>
  <si>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</si>
  <si>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</si>
  <si>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</si>
  <si>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</si>
  <si>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</si>
  <si>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</si>
  <si>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</si>
  <si>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</si>
  <si>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</si>
  <si>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</si>
  <si>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</si>
  <si>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</si>
  <si>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</si>
  <si>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</si>
  <si>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</si>
  <si>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</si>
  <si>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</si>
  <si>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</si>
  <si>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</si>
  <si>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</si>
  <si>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</si>
  <si>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</si>
  <si>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</si>
  <si>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</si>
  <si>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</si>
  <si>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</si>
  <si>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</si>
  <si>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</si>
  <si>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</si>
  <si>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</si>
  <si>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</si>
  <si>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</si>
  <si>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</si>
  <si>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</si>
  <si>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</si>
  <si>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</si>
  <si>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</si>
  <si>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</si>
  <si>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</si>
  <si>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</si>
  <si>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</si>
  <si>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</si>
  <si>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</si>
  <si>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</si>
  <si>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</si>
  <si>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</si>
  <si>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</si>
  <si>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</si>
  <si>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</si>
  <si>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</si>
  <si>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</si>
  <si>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</si>
  <si>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</si>
  <si>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</si>
  <si>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</si>
  <si>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</si>
  <si>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</si>
  <si>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</si>
  <si>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</si>
  <si>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</si>
  <si>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</si>
  <si>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</si>
  <si>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</si>
  <si>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</si>
  <si>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</si>
  <si>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</si>
  <si>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</si>
  <si>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</si>
  <si>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</si>
  <si>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</si>
  <si>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</si>
  <si>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</si>
  <si>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</si>
  <si>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</si>
  <si>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</si>
  <si>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</si>
  <si>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</si>
  <si>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</si>
  <si>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</si>
  <si>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</si>
  <si>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</si>
  <si>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</si>
  <si>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</si>
  <si>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</si>
  <si>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</si>
  <si>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</si>
  <si>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</si>
  <si>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</si>
  <si>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</si>
  <si>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</si>
  <si>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</si>
  <si>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</si>
  <si>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</si>
  <si>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</si>
  <si>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</si>
  <si>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</si>
  <si>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</si>
  <si>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</si>
  <si>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</si>
  <si>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</si>
  <si>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</si>
  <si>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</si>
  <si>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</si>
  <si>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</si>
  <si>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</si>
  <si>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</si>
  <si>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</si>
  <si>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</si>
  <si>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</si>
  <si>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</si>
  <si>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</si>
  <si>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</si>
  <si>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</si>
  <si>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</si>
  <si>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</si>
  <si>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</si>
  <si>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</si>
  <si>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</si>
  <si>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</si>
  <si>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</si>
  <si>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</si>
  <si>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</si>
  <si>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</si>
  <si>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</si>
  <si>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</si>
  <si>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</si>
  <si>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</si>
  <si>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</si>
  <si>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</si>
  <si>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</si>
  <si>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</si>
  <si>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</si>
  <si>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</si>
  <si>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</si>
  <si>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</si>
  <si>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</si>
  <si>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</si>
  <si>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</si>
  <si>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</si>
  <si>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</si>
  <si>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</si>
  <si>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</si>
  <si>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</si>
  <si>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</si>
  <si>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</si>
  <si>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</si>
  <si>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</si>
  <si>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</si>
  <si>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</si>
  <si>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</si>
  <si>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</si>
  <si>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</si>
  <si>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</si>
  <si>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</si>
  <si>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</si>
  <si>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</si>
  <si>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</si>
  <si>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</si>
  <si>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</si>
  <si>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</si>
  <si>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</si>
  <si>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</si>
  <si>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</si>
  <si>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</si>
  <si>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</si>
  <si>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</si>
  <si>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</si>
  <si>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</si>
  <si>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</si>
  <si>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</si>
  <si>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</si>
  <si>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</si>
  <si>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</si>
  <si>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</si>
  <si>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</si>
  <si>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</si>
  <si>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</si>
  <si>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</si>
  <si>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</si>
  <si>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</si>
  <si>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</si>
  <si>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</si>
  <si>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</si>
  <si>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</si>
  <si>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</si>
  <si>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</si>
  <si>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</si>
  <si>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</si>
  <si>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</si>
  <si>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</si>
  <si>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</si>
  <si>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</si>
  <si>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</si>
  <si>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</si>
  <si>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</si>
  <si>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</si>
  <si>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</si>
  <si>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</si>
  <si>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</si>
  <si>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</si>
  <si>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</si>
  <si>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</si>
  <si>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</si>
  <si>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</si>
  <si>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</si>
  <si>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</si>
  <si>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</si>
  <si>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</si>
  <si>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</si>
  <si>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</si>
  <si>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</si>
  <si>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</si>
  <si>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</si>
  <si>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</si>
  <si>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</si>
  <si>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</si>
  <si>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</si>
  <si>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</si>
  <si>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</si>
  <si>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</si>
  <si>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</si>
  <si>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</si>
  <si>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</si>
  <si>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</si>
  <si>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</si>
  <si>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</si>
  <si>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</si>
  <si>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</si>
  <si>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</si>
  <si>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</si>
  <si>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</si>
  <si>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</si>
  <si>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</si>
  <si>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</si>
  <si>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</si>
  <si>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</si>
  <si>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</si>
  <si>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</si>
  <si>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</si>
  <si>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</si>
  <si>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</si>
  <si>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</si>
  <si>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</si>
  <si>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</si>
  <si>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</si>
  <si>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</si>
  <si>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</si>
  <si>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</si>
  <si>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</si>
  <si>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</si>
  <si>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</si>
  <si>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</si>
  <si>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</si>
  <si>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</si>
  <si>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</si>
  <si>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</si>
  <si>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</si>
  <si>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</si>
  <si>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</si>
  <si>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</si>
  <si>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</si>
  <si>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</si>
  <si>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</si>
  <si>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</si>
  <si>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</si>
  <si>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</si>
  <si>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</si>
  <si>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</si>
  <si>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</si>
  <si>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</si>
  <si>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</si>
  <si>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</si>
  <si>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</si>
  <si>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</si>
  <si>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</si>
  <si>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</si>
  <si>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</si>
  <si>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</si>
  <si>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</si>
  <si>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</si>
  <si>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</si>
  <si>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</si>
  <si>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</si>
  <si>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</si>
  <si>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</si>
  <si>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</si>
  <si>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</si>
  <si>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</si>
  <si>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</si>
  <si>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</si>
  <si>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</si>
  <si>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</si>
  <si>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</si>
  <si>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</si>
  <si>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</si>
  <si>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</si>
  <si>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</si>
  <si>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</si>
  <si>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</si>
  <si>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</si>
  <si>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</si>
  <si>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</si>
  <si>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</si>
  <si>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</si>
  <si>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</si>
  <si>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</si>
  <si>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</si>
  <si>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</si>
  <si>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</si>
  <si>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</si>
  <si>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</si>
  <si>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</si>
  <si>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</si>
  <si>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</si>
  <si>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</si>
  <si>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</si>
  <si>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</si>
  <si>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</si>
  <si>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</si>
  <si>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</si>
  <si>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</si>
  <si>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</si>
  <si>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</si>
  <si>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</si>
  <si>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</si>
  <si>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</si>
  <si>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</si>
  <si>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</si>
  <si>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</si>
  <si>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</si>
  <si>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</si>
  <si>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</si>
  <si>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</si>
  <si>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</si>
  <si>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</si>
  <si>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</si>
  <si>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</si>
  <si>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</si>
  <si>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</si>
  <si>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</si>
  <si>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</si>
  <si>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</si>
  <si>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</si>
  <si>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</si>
  <si>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</si>
  <si>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</si>
  <si>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</si>
  <si>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</si>
  <si>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</si>
  <si>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</si>
  <si>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</si>
  <si>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</si>
  <si>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</si>
  <si>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</si>
  <si>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</si>
  <si>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</si>
  <si>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</si>
  <si>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</si>
  <si>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</si>
  <si>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</si>
  <si>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</si>
  <si>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</si>
  <si>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</si>
  <si>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</si>
  <si>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</si>
  <si>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</si>
  <si>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</si>
  <si>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</si>
  <si>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</si>
  <si>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</si>
  <si>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</si>
  <si>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</si>
  <si>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</si>
  <si>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</si>
  <si>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</si>
  <si>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</si>
  <si>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</si>
  <si>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</si>
  <si>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</si>
  <si>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</si>
  <si>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</si>
  <si>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</si>
  <si>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</si>
  <si>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</si>
  <si>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</si>
  <si>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</si>
  <si>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</si>
  <si>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</si>
  <si>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</si>
  <si>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</si>
  <si>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</si>
  <si>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</si>
  <si>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</si>
  <si>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</si>
  <si>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</si>
  <si>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</si>
  <si>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</si>
  <si>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</si>
  <si>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</si>
  <si>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</si>
  <si>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</si>
  <si>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</si>
  <si>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</si>
  <si>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</si>
  <si>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</si>
  <si>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</si>
  <si>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</si>
  <si>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</si>
  <si>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</si>
  <si>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</si>
  <si>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</si>
  <si>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</si>
  <si>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</si>
  <si>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</si>
  <si>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</si>
  <si>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</si>
  <si>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</si>
  <si>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</si>
  <si>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</si>
  <si>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</si>
  <si>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</si>
  <si>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</si>
  <si>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</si>
  <si>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</si>
  <si>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</si>
  <si>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</si>
  <si>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</si>
  <si>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</si>
  <si>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</si>
  <si>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</si>
  <si>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</si>
  <si>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</si>
  <si>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</si>
  <si>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</si>
  <si>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</si>
  <si>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</si>
  <si>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</si>
  <si>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</si>
  <si>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</si>
  <si>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</si>
  <si>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</si>
  <si>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</si>
  <si>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</si>
  <si>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</si>
  <si>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</si>
  <si>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</si>
  <si>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</si>
  <si>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</si>
  <si>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</si>
  <si>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</si>
  <si>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</si>
  <si>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</si>
  <si>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</si>
  <si>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</si>
  <si>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</si>
  <si>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</si>
  <si>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</si>
  <si>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</si>
  <si>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</si>
  <si>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</si>
  <si>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</si>
  <si>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</si>
  <si>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</si>
  <si>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</si>
  <si>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</si>
  <si>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</si>
  <si>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</si>
  <si>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</si>
  <si>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</si>
  <si>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</si>
  <si>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</si>
  <si>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</si>
  <si>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</si>
  <si>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</si>
  <si>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</si>
  <si>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</si>
  <si>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</si>
  <si>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</si>
  <si>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</si>
  <si>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</si>
  <si>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</si>
  <si>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</si>
  <si>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</si>
  <si>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</si>
  <si>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</si>
  <si>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</si>
  <si>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</si>
  <si>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</si>
  <si>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</si>
  <si>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</si>
  <si>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</si>
  <si>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</si>
  <si>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</si>
  <si>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</si>
  <si>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</si>
  <si>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</si>
  <si>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</si>
  <si>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</si>
  <si>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</si>
  <si>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</si>
  <si>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</si>
  <si>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</si>
  <si>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</si>
  <si>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</si>
  <si>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</si>
  <si>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</si>
  <si>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</si>
  <si>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</si>
  <si>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</si>
  <si>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</si>
  <si>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</si>
  <si>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</si>
  <si>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</si>
  <si>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</si>
  <si>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</si>
  <si>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</si>
  <si>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</si>
  <si>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</si>
  <si>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</si>
  <si>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</si>
  <si>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</si>
  <si>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</si>
  <si>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</si>
  <si>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</si>
  <si>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</si>
  <si>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</si>
  <si>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</si>
  <si>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</si>
  <si>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</si>
  <si>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</si>
  <si>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</si>
  <si>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</si>
  <si>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</si>
  <si>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</si>
  <si>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</si>
  <si>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</si>
  <si>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</si>
  <si>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</si>
  <si>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</si>
  <si>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</si>
  <si>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</si>
  <si>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</si>
  <si>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</si>
  <si>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</si>
  <si>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</si>
  <si>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</si>
  <si>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</si>
  <si>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</si>
  <si>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</si>
  <si>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</si>
  <si>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</si>
  <si>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</si>
  <si>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</si>
  <si>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</si>
  <si>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</si>
  <si>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</si>
  <si>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</si>
  <si>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</si>
  <si>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</si>
  <si>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</si>
  <si>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</si>
  <si>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</si>
  <si>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</si>
  <si>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</si>
  <si>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</si>
  <si>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</si>
  <si>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</si>
  <si>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</si>
  <si>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</si>
  <si>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</si>
  <si>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</si>
  <si>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</si>
  <si>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</si>
  <si>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</si>
  <si>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</si>
  <si>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</si>
  <si>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</si>
  <si>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</si>
  <si>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</si>
  <si>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</si>
  <si>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</si>
  <si>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</si>
  <si>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</si>
  <si>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</si>
  <si>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</si>
  <si>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</si>
  <si>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</si>
  <si>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</si>
  <si>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</si>
  <si>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</si>
  <si>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</si>
  <si>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</si>
  <si>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</si>
  <si>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</si>
  <si>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</si>
  <si>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</si>
  <si>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</si>
  <si>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</si>
  <si>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</si>
  <si>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</si>
  <si>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</si>
  <si>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</si>
  <si>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</si>
  <si>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</si>
  <si>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</si>
  <si>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</si>
  <si>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</si>
  <si>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</si>
  <si>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</si>
  <si>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</si>
  <si>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</si>
  <si>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</si>
  <si>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</si>
  <si>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</si>
  <si>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</si>
  <si>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</si>
  <si>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</si>
  <si>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</si>
  <si>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</si>
  <si>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</si>
  <si>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</si>
  <si>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</si>
  <si>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</si>
  <si>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</si>
  <si>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</si>
  <si>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</si>
  <si>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</si>
  <si>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</si>
  <si>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</si>
  <si>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</si>
  <si>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</si>
  <si>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</si>
  <si>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</si>
  <si>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</si>
  <si>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</si>
  <si>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</si>
  <si>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</si>
  <si>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</si>
  <si>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</si>
  <si>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</si>
  <si>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</si>
  <si>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</si>
  <si>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</si>
  <si>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</si>
  <si>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</si>
  <si>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</si>
  <si>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</si>
  <si>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</si>
  <si>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</si>
  <si>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</si>
  <si>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</si>
  <si>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</si>
  <si>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</si>
  <si>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</si>
  <si>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</si>
  <si>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</si>
  <si>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</si>
  <si>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</si>
  <si>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</si>
  <si>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</si>
  <si>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</si>
  <si>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</si>
  <si>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</si>
  <si>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</si>
  <si>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</si>
  <si>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</si>
  <si>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</si>
  <si>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</si>
  <si>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</si>
  <si>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</si>
  <si>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</si>
  <si>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</si>
  <si>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</si>
  <si>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</si>
  <si>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</si>
  <si>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</si>
  <si>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</si>
  <si>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</si>
  <si>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</si>
  <si>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</si>
  <si>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</si>
  <si>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</si>
  <si>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</si>
  <si>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</si>
  <si>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</si>
  <si>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</si>
  <si>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</si>
  <si>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</si>
  <si>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</si>
  <si>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</si>
  <si>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</si>
  <si>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</si>
  <si>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</si>
  <si>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</si>
  <si>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</si>
  <si>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</si>
  <si>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</si>
  <si>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</si>
  <si>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</si>
  <si>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</si>
  <si>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</si>
  <si>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</si>
  <si>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</si>
  <si>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</si>
  <si>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</si>
  <si>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</si>
  <si>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</si>
  <si>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</si>
  <si>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</si>
  <si>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</si>
  <si>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</si>
  <si>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</si>
  <si>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</si>
  <si>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</si>
  <si>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</si>
  <si>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</si>
  <si>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</si>
  <si>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</si>
  <si>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</si>
  <si>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</si>
  <si>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</si>
  <si>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</si>
  <si>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</si>
  <si>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</si>
  <si>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</si>
  <si>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</si>
  <si>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</si>
  <si>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</si>
  <si>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</si>
  <si>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</si>
  <si>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</si>
  <si>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</si>
  <si>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</si>
  <si>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</si>
  <si>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</si>
  <si>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</si>
  <si>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</si>
  <si>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</si>
  <si>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</si>
  <si>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</si>
  <si>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</si>
  <si>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</si>
  <si>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</si>
  <si>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</si>
  <si>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</si>
  <si>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</si>
  <si>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</si>
  <si>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</si>
  <si>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</si>
  <si>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</si>
  <si>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</si>
  <si>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</si>
  <si>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</si>
  <si>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</si>
  <si>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</si>
  <si>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</si>
  <si>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</si>
  <si>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</si>
  <si>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</si>
  <si>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</si>
  <si>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</si>
  <si>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</si>
  <si>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</si>
  <si>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</si>
  <si>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</si>
  <si>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</si>
  <si>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</si>
  <si>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</si>
  <si>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</si>
  <si>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</si>
  <si>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</si>
  <si>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</si>
  <si>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</si>
  <si>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</si>
  <si>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</si>
  <si>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</si>
  <si>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</si>
  <si>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</si>
  <si>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</si>
  <si>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</si>
  <si>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</si>
  <si>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</si>
  <si>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</si>
  <si>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</si>
  <si>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</si>
  <si>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</si>
  <si>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</si>
  <si>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</si>
  <si>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</si>
  <si>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</si>
  <si>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</si>
  <si>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</si>
  <si>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</si>
  <si>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</si>
  <si>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</si>
  <si>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</si>
  <si>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</si>
  <si>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</si>
  <si>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</si>
  <si>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</si>
  <si>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</si>
  <si>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</si>
  <si>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</si>
  <si>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</si>
  <si>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</si>
  <si>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</si>
  <si>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</si>
  <si>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</si>
  <si>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</si>
  <si>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</si>
  <si>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</si>
  <si>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</si>
  <si>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</si>
  <si>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</si>
  <si>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</si>
  <si>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</si>
  <si>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</si>
  <si>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</si>
  <si>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</si>
  <si>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</si>
  <si>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</si>
  <si>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</si>
  <si>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</si>
  <si>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</si>
  <si>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</si>
  <si>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</si>
  <si>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</si>
  <si>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</si>
  <si>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</si>
  <si>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</si>
  <si>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</si>
  <si>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</si>
  <si>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</si>
  <si>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</si>
  <si>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</si>
  <si>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</si>
  <si>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</si>
  <si>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</si>
  <si>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</si>
  <si>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</si>
  <si>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</si>
  <si>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</si>
  <si>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</si>
  <si>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</si>
  <si>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</si>
  <si>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</si>
  <si>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</si>
  <si>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</si>
  <si>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</si>
  <si>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</si>
  <si>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</si>
  <si>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</si>
  <si>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</si>
  <si>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</si>
  <si>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</si>
  <si>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</si>
  <si>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</si>
  <si>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</si>
  <si>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</si>
  <si>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</si>
  <si>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</si>
  <si>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</si>
  <si>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</si>
  <si>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</si>
  <si>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</si>
  <si>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</si>
  <si>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</si>
  <si>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</si>
  <si>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</si>
  <si>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</si>
  <si>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</si>
  <si>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</si>
  <si>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</si>
  <si>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</si>
  <si>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</si>
  <si>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</si>
  <si>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</si>
  <si>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</si>
  <si>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</si>
  <si>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</si>
  <si>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</si>
  <si>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</si>
  <si>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</si>
  <si>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</si>
  <si>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</si>
  <si>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</si>
  <si>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</si>
  <si>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</si>
  <si>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</si>
  <si>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</si>
  <si>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</si>
  <si>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</si>
  <si>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</si>
  <si>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</si>
  <si>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</si>
  <si>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</si>
  <si>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</si>
  <si>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</si>
  <si>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</si>
  <si>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</si>
  <si>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</si>
  <si>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</si>
  <si>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</si>
  <si>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</si>
  <si>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</si>
  <si>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</si>
  <si>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</si>
  <si>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</si>
  <si>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</si>
  <si>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</si>
  <si>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</si>
  <si>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</si>
  <si>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</si>
  <si>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</si>
  <si>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</si>
  <si>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</si>
  <si>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</si>
  <si>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</si>
  <si>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</si>
  <si>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</si>
  <si>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</si>
  <si>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</si>
  <si>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</si>
  <si>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</si>
  <si>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</si>
  <si>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</si>
  <si>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</si>
  <si>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</si>
  <si>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</si>
  <si>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</si>
  <si>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</si>
  <si>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</si>
  <si>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</si>
  <si>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</si>
  <si>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</si>
  <si>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</si>
  <si>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</si>
  <si>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</si>
  <si>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</si>
  <si>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</si>
  <si>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</si>
  <si>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</si>
  <si>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</si>
  <si>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</si>
  <si>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</si>
  <si>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</si>
  <si>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</si>
  <si>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</si>
  <si>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</si>
  <si>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</si>
  <si>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</si>
  <si>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</si>
  <si>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</si>
  <si>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</si>
  <si>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</si>
  <si>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</si>
  <si>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</si>
  <si>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</si>
  <si>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</si>
  <si>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</si>
  <si>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</si>
  <si>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</si>
  <si>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</si>
  <si>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</si>
  <si>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</si>
  <si>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</si>
  <si>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</si>
  <si>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</si>
  <si>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</si>
  <si>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</si>
  <si>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</si>
  <si>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</si>
  <si>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</si>
  <si>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</si>
  <si>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</si>
  <si>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</si>
  <si>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</si>
  <si>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</si>
  <si>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</si>
  <si>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</si>
  <si>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</si>
  <si>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</si>
  <si>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</si>
  <si>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</si>
  <si>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</si>
  <si>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</si>
  <si>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</si>
  <si>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</si>
  <si>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</si>
  <si>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</si>
  <si>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</si>
  <si>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</si>
  <si>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</si>
  <si>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</si>
  <si>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</si>
  <si>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</si>
  <si>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</si>
  <si>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</si>
  <si>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</si>
  <si>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</si>
  <si>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</si>
  <si>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</si>
  <si>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</si>
  <si>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</si>
  <si>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</si>
  <si>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</si>
  <si>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</si>
  <si>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</si>
  <si>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</si>
  <si>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</si>
  <si>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</si>
  <si>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</si>
  <si>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</si>
  <si>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</si>
  <si>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</si>
  <si>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</si>
  <si>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</si>
  <si>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</si>
  <si>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</si>
  <si>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</si>
  <si>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</si>
  <si>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</si>
  <si>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</si>
  <si>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</si>
  <si>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</si>
  <si>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</si>
  <si>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</si>
  <si>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</si>
  <si>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</si>
  <si>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</si>
  <si>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</si>
  <si>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</si>
  <si>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</si>
  <si>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</si>
  <si>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</si>
  <si>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</si>
  <si>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</si>
  <si>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</si>
  <si>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</si>
  <si>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</si>
  <si>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</si>
  <si>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</si>
  <si>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</si>
  <si>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</si>
  <si>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</si>
  <si>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</si>
  <si>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</si>
  <si>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</si>
  <si>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</si>
  <si>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</si>
  <si>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</si>
  <si>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</si>
  <si>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</si>
  <si>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</si>
  <si>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</si>
  <si>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</si>
  <si>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</si>
  <si>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</si>
  <si>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</si>
  <si>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</si>
  <si>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</si>
  <si>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</si>
  <si>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</si>
  <si>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</si>
  <si>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</si>
  <si>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</si>
  <si>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</si>
  <si>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</si>
  <si>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</si>
  <si>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</si>
  <si>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</si>
  <si>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</si>
  <si>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</si>
  <si>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</si>
  <si>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</si>
  <si>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</si>
  <si>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</si>
  <si>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</si>
  <si>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</si>
  <si>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</si>
  <si>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</si>
  <si>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</si>
  <si>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</si>
  <si>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</si>
  <si>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</si>
  <si>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</si>
  <si>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</si>
  <si>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</si>
  <si>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</si>
  <si>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</si>
  <si>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</si>
  <si>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</si>
  <si>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</si>
  <si>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</si>
  <si>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</si>
  <si>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</si>
  <si>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</si>
  <si>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</si>
  <si>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</si>
  <si>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</si>
  <si>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</si>
  <si>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</si>
  <si>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</si>
  <si>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</si>
  <si>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</si>
  <si>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</si>
  <si>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</si>
  <si>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</si>
  <si>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</si>
  <si>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</si>
  <si>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</si>
  <si>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</si>
  <si>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</si>
  <si>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</si>
  <si>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</si>
  <si>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</si>
  <si>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</si>
  <si>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</si>
  <si>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</si>
  <si>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</si>
  <si>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</si>
  <si>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</si>
  <si>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</si>
  <si>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</si>
  <si>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</si>
  <si>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</si>
  <si>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</si>
  <si>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</si>
  <si>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</si>
  <si>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</si>
  <si>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</si>
  <si>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</si>
  <si>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</si>
  <si>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</si>
  <si>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</si>
  <si>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</si>
  <si>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</si>
  <si>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</si>
  <si>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</si>
  <si>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</si>
  <si>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</si>
  <si>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</si>
  <si>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</si>
  <si>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</si>
  <si>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</si>
  <si>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</si>
  <si>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</si>
  <si>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</si>
  <si>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</si>
  <si>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</si>
  <si>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</si>
  <si>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</si>
  <si>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</si>
  <si>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</si>
  <si>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</si>
  <si>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</si>
  <si>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</si>
  <si>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</si>
  <si>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</si>
  <si>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</si>
  <si>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</si>
  <si>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</si>
  <si>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</si>
  <si>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</si>
  <si>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</si>
  <si>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</si>
  <si>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</si>
  <si>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</si>
  <si>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</si>
  <si>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</si>
  <si>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</si>
  <si>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</si>
  <si>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</si>
  <si>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</si>
  <si>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</si>
  <si>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</si>
  <si>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</si>
  <si>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</si>
  <si>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</si>
  <si>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</si>
  <si>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</si>
  <si>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</si>
  <si>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</si>
  <si>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</si>
  <si>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</si>
  <si>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</si>
  <si>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</si>
  <si>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</si>
  <si>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</si>
  <si>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</si>
  <si>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</si>
  <si>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</si>
  <si>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</si>
  <si>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</si>
  <si>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</si>
  <si>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</si>
  <si>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</si>
  <si>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</si>
  <si>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</si>
  <si>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</si>
  <si>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</si>
  <si>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</si>
  <si>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</si>
  <si>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</si>
  <si>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</si>
  <si>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</si>
  <si>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</si>
  <si>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</si>
  <si>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</si>
  <si>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</si>
  <si>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</si>
  <si>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</si>
  <si>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</si>
  <si>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</si>
  <si>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</si>
  <si>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</si>
  <si>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</si>
  <si>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</si>
  <si>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</si>
  <si>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</si>
  <si>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</si>
  <si>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</si>
  <si>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</si>
  <si>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</si>
  <si>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</si>
  <si>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</si>
  <si>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</si>
  <si>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</si>
  <si>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</si>
  <si>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</si>
  <si>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</si>
  <si>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</si>
  <si>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</si>
  <si>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</si>
  <si>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</si>
  <si>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</si>
  <si>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</si>
  <si>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</si>
  <si>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</si>
  <si>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</si>
  <si>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</si>
  <si>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</si>
  <si>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</si>
  <si>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</si>
  <si>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</si>
  <si>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</si>
  <si>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</si>
  <si>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</si>
  <si>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</si>
  <si>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</si>
  <si>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</si>
  <si>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</si>
  <si>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</si>
  <si>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</si>
  <si>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</si>
  <si>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</si>
  <si>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</si>
  <si>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</si>
  <si>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</si>
  <si>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</si>
  <si>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</si>
  <si>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</si>
  <si>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</si>
  <si>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</si>
  <si>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</si>
  <si>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</si>
  <si>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</si>
  <si>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</si>
  <si>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</si>
  <si>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</si>
  <si>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</si>
  <si>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</si>
  <si>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</si>
  <si>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</si>
  <si>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</si>
  <si>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</si>
  <si>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</si>
  <si>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</si>
  <si>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</si>
  <si>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</si>
  <si>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</si>
  <si>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</si>
  <si>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</si>
  <si>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</si>
  <si>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</si>
  <si>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</si>
  <si>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</si>
  <si>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</si>
  <si>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</si>
  <si>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</si>
  <si>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</si>
  <si>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</si>
  <si>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</si>
  <si>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</si>
  <si>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</si>
  <si>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</si>
  <si>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</si>
  <si>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</si>
  <si>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</si>
  <si>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</si>
  <si>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</si>
  <si>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</si>
  <si>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</si>
  <si>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</si>
  <si>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</si>
  <si>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</si>
  <si>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</si>
  <si>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</si>
  <si>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</si>
  <si>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</si>
  <si>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</si>
  <si>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</si>
  <si>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</si>
  <si>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</si>
  <si>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</si>
  <si>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</si>
  <si>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</si>
  <si>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</si>
  <si>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</si>
  <si>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</si>
  <si>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</si>
  <si>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</si>
  <si>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</si>
  <si>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</si>
  <si>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</si>
  <si>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</si>
  <si>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</si>
  <si>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</si>
  <si>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</si>
  <si>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</si>
  <si>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</si>
  <si>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</si>
  <si>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</si>
  <si>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</si>
  <si>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</si>
  <si>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</si>
  <si>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</si>
  <si>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</si>
  <si>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</si>
  <si>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</si>
  <si>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</si>
  <si>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</si>
  <si>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</si>
  <si>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</si>
  <si>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</si>
  <si>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</si>
  <si>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</si>
  <si>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</si>
  <si>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</si>
  <si>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</si>
  <si>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</si>
  <si>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</si>
  <si>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</si>
  <si>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</si>
  <si>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</si>
  <si>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</si>
  <si>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</si>
  <si>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</si>
  <si>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</si>
  <si>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</si>
  <si>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</si>
  <si>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</si>
  <si>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</si>
  <si>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</si>
  <si>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</si>
  <si>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</si>
  <si>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</si>
  <si>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</si>
  <si>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</si>
  <si>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</si>
  <si>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</si>
  <si>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</si>
  <si>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</si>
  <si>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</si>
  <si>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</si>
  <si>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</si>
  <si>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</si>
  <si>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</si>
  <si>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</si>
  <si>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</si>
  <si>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</si>
  <si>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</si>
  <si>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</si>
  <si>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</si>
  <si>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</si>
  <si>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</si>
  <si>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</si>
  <si>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</si>
  <si>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</si>
  <si>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</si>
  <si>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</si>
  <si>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</si>
  <si>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</si>
  <si>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</si>
  <si>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</si>
  <si>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</si>
  <si>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</si>
  <si>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</si>
  <si>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</si>
  <si>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</si>
  <si>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</si>
  <si>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</si>
  <si>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</si>
  <si>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</si>
  <si>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</si>
  <si>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</si>
  <si>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</si>
  <si>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</si>
  <si>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</si>
  <si>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</si>
  <si>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</si>
  <si>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</si>
  <si>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</si>
  <si>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</si>
  <si>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</si>
  <si>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</si>
  <si>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</si>
  <si>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</si>
  <si>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</si>
  <si>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</si>
  <si>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</si>
  <si>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</si>
  <si>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</si>
  <si>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</si>
  <si>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</si>
  <si>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</si>
  <si>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</si>
  <si>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</si>
  <si>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</si>
  <si>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</si>
  <si>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</si>
  <si>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</si>
  <si>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</si>
  <si>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</si>
  <si>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</si>
  <si>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</si>
  <si>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</si>
  <si>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</si>
  <si>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</si>
  <si>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</si>
  <si>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</si>
  <si>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</si>
  <si>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</si>
  <si>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</si>
  <si>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</si>
  <si>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</si>
  <si>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</si>
  <si>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</si>
  <si>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</si>
  <si>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</si>
  <si>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</si>
  <si>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</si>
  <si>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</si>
  <si>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</si>
  <si>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</si>
  <si>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</si>
  <si>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</si>
  <si>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</si>
  <si>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</si>
  <si>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</si>
  <si>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</si>
  <si>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</si>
  <si>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</si>
  <si>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</si>
  <si>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</si>
  <si>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</si>
  <si>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</si>
  <si>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</si>
  <si>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</si>
  <si>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</si>
  <si>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</si>
  <si>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</si>
  <si>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</si>
  <si>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</si>
  <si>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</si>
  <si>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</si>
  <si>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</si>
  <si>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</si>
  <si>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</si>
  <si>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</si>
  <si>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</si>
  <si>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</si>
  <si>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</si>
  <si>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</si>
  <si>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</si>
  <si>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</si>
  <si>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</si>
  <si>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</si>
  <si>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</si>
  <si>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</si>
  <si>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</si>
  <si>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</si>
  <si>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</si>
  <si>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</si>
  <si>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</si>
  <si>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</si>
  <si>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</si>
  <si>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</si>
  <si>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</si>
  <si>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</si>
  <si>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</si>
  <si>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</si>
  <si>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</si>
  <si>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</si>
  <si>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</si>
  <si>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</si>
  <si>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</si>
  <si>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</si>
  <si>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</si>
  <si>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</si>
  <si>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</si>
  <si>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</si>
  <si>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</si>
  <si>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</si>
  <si>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</si>
  <si>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</si>
  <si>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</si>
  <si>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</si>
  <si>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</si>
  <si>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</si>
  <si>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</si>
  <si>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</si>
  <si>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</si>
  <si>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</si>
  <si>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</si>
  <si>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</si>
  <si>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</si>
  <si>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</si>
  <si>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</si>
  <si>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</si>
  <si>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</si>
  <si>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</si>
  <si>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</si>
  <si>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</si>
  <si>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</si>
  <si>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</si>
  <si>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</si>
  <si>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</si>
  <si>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</si>
  <si>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</si>
  <si>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</si>
  <si>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</si>
  <si>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</si>
  <si>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</si>
  <si>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</si>
  <si>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</si>
  <si>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</si>
  <si>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</si>
  <si>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</si>
  <si>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</si>
  <si>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</si>
  <si>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</si>
  <si>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</si>
  <si>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</si>
  <si>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</si>
  <si>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</si>
  <si>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</si>
  <si>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</si>
  <si>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</si>
  <si>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</si>
  <si>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</si>
  <si>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</si>
  <si>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</si>
  <si>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</si>
  <si>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</si>
  <si>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</si>
  <si>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</si>
  <si>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</si>
  <si>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</si>
  <si>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</si>
  <si>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</si>
  <si>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</si>
  <si>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</si>
  <si>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</si>
  <si>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</si>
  <si>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</si>
  <si>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</si>
  <si>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</si>
  <si>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</si>
  <si>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</si>
  <si>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</si>
  <si>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</si>
  <si>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</si>
  <si>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</si>
  <si>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</si>
  <si>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</si>
  <si>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</si>
  <si>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</si>
  <si>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</si>
  <si>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</si>
  <si>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</si>
  <si>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</si>
  <si>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</si>
  <si>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</si>
  <si>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</si>
  <si>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</si>
  <si>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</si>
  <si>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</si>
  <si>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</si>
  <si>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</si>
  <si>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</si>
  <si>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</si>
  <si>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</si>
  <si>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</si>
  <si>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</si>
  <si>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</si>
  <si>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</si>
  <si>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</si>
  <si>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</si>
  <si>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</si>
  <si>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</si>
  <si>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</si>
  <si>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</si>
  <si>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</si>
  <si>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</si>
  <si>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</si>
  <si>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</si>
  <si>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</si>
  <si>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</si>
  <si>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</si>
  <si>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</si>
  <si>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</si>
  <si>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</si>
  <si>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</si>
  <si>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</si>
  <si>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</si>
  <si>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</si>
  <si>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</si>
  <si>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</si>
  <si>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</si>
  <si>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</si>
  <si>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</si>
  <si>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</si>
  <si>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</si>
  <si>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</si>
  <si>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</si>
  <si>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</si>
  <si>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</si>
  <si>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</si>
  <si>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</si>
  <si>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</si>
  <si>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</si>
  <si>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</si>
  <si>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</si>
  <si>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</si>
  <si>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</si>
  <si>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</si>
  <si>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</si>
  <si>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</si>
  <si>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</si>
  <si>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</si>
  <si>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</si>
  <si>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</si>
  <si>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</si>
  <si>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</si>
  <si>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</si>
  <si>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</si>
  <si>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</si>
  <si>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</si>
  <si>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</si>
  <si>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</si>
  <si>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</si>
  <si>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</si>
  <si>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</si>
  <si>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</si>
  <si>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</si>
  <si>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</si>
  <si>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</si>
  <si>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</si>
  <si>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</si>
  <si>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</si>
  <si>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</si>
  <si>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</si>
  <si>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</si>
  <si>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</si>
  <si>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</si>
  <si>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</si>
  <si>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</si>
  <si>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</si>
  <si>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</si>
  <si>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</si>
  <si>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</si>
  <si>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</si>
  <si>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</si>
  <si>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</si>
  <si>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</si>
  <si>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</si>
  <si>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</si>
  <si>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</si>
  <si>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</si>
  <si>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</si>
  <si>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</si>
  <si>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</si>
  <si>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</si>
  <si>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</si>
  <si>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</si>
  <si>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</si>
  <si>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</si>
  <si>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</si>
  <si>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</si>
  <si>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</si>
  <si>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</si>
  <si>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</si>
  <si>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</si>
  <si>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</si>
  <si>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</si>
  <si>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</si>
  <si>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</si>
  <si>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</si>
  <si>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</si>
  <si>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</si>
  <si>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</si>
  <si>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</si>
  <si>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</si>
  <si>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</si>
  <si>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</si>
  <si>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</si>
  <si>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</si>
  <si>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</si>
  <si>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</si>
  <si>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</si>
  <si>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</si>
  <si>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</si>
  <si>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</si>
  <si>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</si>
  <si>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</si>
  <si>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</si>
  <si>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</si>
  <si>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</si>
  <si>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</si>
  <si>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</si>
  <si>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</si>
  <si>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</si>
  <si>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</si>
  <si>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</si>
  <si>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</si>
  <si>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</si>
  <si>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</si>
  <si>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</si>
  <si>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</si>
  <si>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</si>
  <si>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</si>
  <si>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</si>
  <si>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</si>
  <si>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</si>
  <si>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</si>
  <si>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</si>
  <si>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</si>
  <si>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</si>
  <si>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</si>
  <si>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</si>
  <si>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</si>
  <si>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</si>
  <si>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</si>
  <si>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</si>
  <si>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</si>
  <si>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</si>
  <si>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</si>
  <si>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</si>
  <si>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</si>
  <si>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</si>
  <si>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</si>
  <si>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</si>
  <si>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</si>
  <si>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</si>
  <si>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</si>
  <si>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</si>
  <si>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</si>
  <si>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</si>
  <si>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</si>
  <si>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</si>
  <si>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</si>
  <si>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</si>
  <si>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</si>
  <si>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</si>
  <si>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</si>
  <si>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</si>
  <si>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</si>
  <si>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</si>
  <si>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</si>
  <si>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</si>
  <si>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</si>
  <si>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</si>
  <si>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</si>
  <si>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</si>
  <si>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</si>
  <si>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</si>
  <si>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</si>
  <si>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</si>
  <si>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</si>
  <si>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</si>
  <si>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</si>
  <si>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</si>
  <si>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</si>
  <si>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</si>
  <si>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</si>
  <si>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</si>
  <si>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</si>
  <si>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</si>
  <si>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</si>
  <si>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</si>
  <si>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</si>
  <si>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</si>
  <si>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</si>
  <si>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</si>
  <si>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</si>
  <si>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</si>
  <si>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</si>
  <si>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</si>
  <si>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</si>
  <si>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</si>
  <si>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</si>
  <si>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</si>
  <si>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</si>
  <si>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</si>
  <si>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</si>
  <si>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</si>
  <si>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</si>
  <si>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</si>
  <si>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</si>
  <si>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</si>
  <si>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</si>
  <si>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</si>
  <si>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</si>
  <si>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</si>
  <si>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</si>
  <si>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</si>
  <si>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</si>
  <si>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</si>
  <si>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</si>
  <si>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</si>
  <si>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</si>
  <si>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</si>
  <si>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</si>
  <si>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</si>
  <si>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</si>
  <si>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</si>
  <si>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</si>
  <si>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</si>
  <si>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</si>
  <si>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</si>
  <si>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</si>
  <si>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</si>
  <si>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</si>
  <si>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</si>
  <si>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</si>
  <si>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</si>
  <si>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</si>
  <si>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</si>
  <si>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</si>
  <si>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</si>
  <si>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</si>
  <si>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</si>
  <si>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</si>
  <si>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</si>
  <si>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</si>
  <si>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</si>
  <si>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</si>
  <si>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</si>
  <si>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</si>
  <si>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</si>
  <si>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</si>
  <si>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</si>
  <si>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</si>
  <si>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</si>
  <si>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</si>
  <si>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</si>
  <si>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</si>
  <si>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</si>
  <si>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</si>
  <si>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</si>
  <si>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</si>
  <si>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</si>
  <si>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</si>
  <si>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</si>
  <si>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</si>
  <si>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</si>
  <si>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</si>
  <si>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</si>
  <si>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</si>
  <si>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</si>
  <si>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</si>
  <si>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</si>
  <si>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</si>
  <si>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</si>
  <si>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</si>
  <si>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</si>
  <si>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</si>
  <si>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</si>
  <si>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</si>
  <si>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</si>
  <si>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</si>
  <si>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</si>
  <si>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</si>
  <si>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</si>
  <si>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</si>
  <si>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</si>
  <si>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</si>
  <si>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</si>
  <si>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</si>
  <si>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</si>
  <si>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</si>
  <si>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</si>
  <si>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</si>
  <si>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</si>
  <si>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</si>
  <si>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</si>
  <si>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</si>
  <si>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</si>
  <si>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</si>
  <si>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</si>
  <si>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</si>
  <si>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</si>
  <si>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</si>
  <si>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</si>
  <si>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</si>
  <si>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</si>
  <si>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</si>
  <si>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</si>
  <si>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</si>
  <si>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</si>
  <si>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</si>
  <si>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</si>
  <si>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</si>
  <si>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</si>
  <si>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</si>
  <si>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</si>
  <si>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</si>
  <si>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</si>
  <si>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</si>
  <si>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</si>
  <si>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</si>
  <si>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</si>
  <si>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</si>
  <si>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</si>
  <si>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</si>
  <si>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</si>
  <si>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</si>
  <si>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</si>
  <si>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</si>
  <si>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</si>
  <si>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</si>
  <si>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</si>
  <si>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</si>
  <si>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</si>
  <si>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</si>
  <si>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</si>
  <si>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</si>
  <si>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</si>
  <si>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</si>
  <si>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</si>
  <si>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</si>
  <si>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</si>
  <si>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</si>
  <si>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</si>
  <si>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</si>
  <si>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</si>
  <si>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</si>
  <si>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</si>
  <si>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</si>
  <si>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</si>
  <si>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</si>
  <si>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</si>
  <si>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</si>
  <si>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</si>
  <si>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</si>
  <si>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</si>
  <si>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</si>
  <si>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</si>
  <si>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</si>
  <si>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</si>
  <si>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</si>
  <si>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</si>
  <si>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</si>
  <si>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</si>
  <si>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</si>
  <si>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</si>
  <si>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</si>
  <si>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</si>
  <si>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</si>
  <si>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</si>
  <si>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</si>
  <si>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</si>
  <si>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</si>
  <si>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</si>
  <si>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</si>
  <si>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</si>
  <si>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</si>
  <si>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</si>
  <si>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</si>
  <si>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</si>
  <si>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</si>
  <si>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</si>
  <si>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</si>
  <si>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</si>
  <si>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</si>
  <si>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</si>
  <si>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</si>
  <si>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</si>
  <si>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</si>
  <si>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</si>
  <si>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</si>
  <si>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</si>
  <si>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</si>
  <si>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</si>
  <si>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</si>
  <si>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</si>
  <si>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</si>
  <si>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</si>
  <si>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</si>
  <si>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</si>
  <si>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</si>
  <si>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</si>
  <si>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</si>
  <si>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</si>
  <si>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</si>
  <si>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</si>
  <si>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</si>
  <si>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</si>
  <si>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</si>
  <si>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</si>
  <si>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</si>
  <si>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</si>
  <si>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</si>
  <si>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</si>
  <si>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</si>
  <si>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</si>
  <si>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</si>
  <si>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</si>
  <si>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</si>
  <si>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</si>
  <si>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</si>
  <si>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</si>
  <si>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</si>
  <si>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</si>
  <si>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</si>
  <si>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</si>
  <si>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</si>
  <si>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</si>
  <si>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</si>
  <si>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</si>
  <si>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</si>
  <si>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</si>
  <si>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</si>
  <si>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</si>
  <si>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</si>
  <si>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</si>
  <si>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</si>
  <si>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</si>
  <si>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</si>
  <si>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</si>
  <si>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</si>
  <si>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</si>
  <si>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</si>
  <si>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</si>
  <si>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</si>
  <si>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</si>
  <si>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</si>
  <si>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</si>
  <si>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</si>
  <si>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</si>
  <si>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</si>
  <si>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</si>
  <si>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</si>
  <si>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</si>
  <si>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</si>
  <si>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</si>
  <si>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</si>
  <si>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</si>
  <si>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</si>
  <si>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</si>
  <si>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</si>
  <si>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</si>
  <si>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</si>
  <si>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</si>
  <si>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</si>
  <si>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</si>
  <si>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</si>
  <si>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</si>
  <si>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</si>
  <si>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</si>
  <si>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</si>
  <si>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</si>
  <si>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</si>
  <si>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</si>
  <si>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</si>
  <si>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</si>
  <si>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</si>
  <si>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</si>
  <si>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</si>
  <si>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</si>
  <si>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</si>
  <si>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</si>
  <si>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</si>
  <si>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</si>
  <si>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</si>
  <si>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</si>
  <si>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</si>
  <si>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</si>
  <si>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</si>
  <si>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</si>
  <si>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</si>
  <si>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</si>
  <si>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</si>
  <si>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</si>
  <si>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</si>
  <si>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</si>
  <si>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</si>
  <si>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</si>
  <si>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</si>
  <si>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</si>
  <si>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</si>
  <si>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</si>
  <si>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</si>
  <si>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</si>
  <si>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</si>
  <si>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</si>
  <si>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</si>
  <si>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</si>
  <si>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</si>
  <si>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</si>
  <si>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</si>
  <si>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</si>
  <si>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</si>
  <si>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</si>
  <si>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</si>
  <si>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</si>
  <si>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</si>
  <si>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</si>
  <si>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</si>
  <si>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</si>
  <si>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</si>
  <si>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</si>
  <si>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</si>
  <si>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</si>
  <si>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</si>
  <si>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</si>
  <si>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</si>
  <si>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</si>
  <si>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</si>
  <si>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</si>
  <si>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</si>
  <si>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</si>
  <si>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</si>
  <si>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</si>
  <si>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</si>
  <si>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</si>
  <si>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</si>
  <si>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</si>
  <si>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</si>
  <si>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</si>
  <si>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</si>
  <si>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</si>
  <si>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</si>
  <si>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</si>
  <si>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</si>
  <si>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</si>
  <si>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</si>
  <si>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</si>
  <si>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</si>
  <si>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</si>
  <si>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</si>
  <si>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</si>
  <si>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</si>
  <si>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</si>
  <si>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</si>
  <si>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</si>
  <si>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</si>
  <si>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</si>
  <si>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</si>
  <si>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</si>
  <si>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</si>
  <si>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</si>
  <si>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</si>
  <si>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</si>
  <si>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</si>
  <si>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</si>
  <si>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</si>
  <si>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</si>
  <si>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</si>
  <si>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</si>
  <si>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</si>
  <si>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</si>
  <si>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</si>
  <si>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</si>
  <si>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</si>
  <si>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</si>
  <si>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</si>
  <si>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</si>
  <si>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</si>
  <si>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</si>
  <si>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</si>
  <si>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</si>
  <si>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</si>
  <si>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</si>
  <si>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</si>
  <si>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</si>
  <si>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</si>
  <si>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</si>
  <si>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</si>
  <si>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</si>
  <si>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</si>
  <si>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</si>
  <si>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</si>
  <si>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</si>
  <si>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</si>
  <si>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</si>
  <si>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</si>
  <si>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</si>
  <si>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</si>
  <si>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</si>
  <si>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</si>
  <si>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</si>
  <si>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</si>
  <si>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</si>
  <si>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</si>
  <si>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</si>
  <si>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</si>
  <si>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</si>
  <si>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</si>
  <si>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</si>
  <si>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</si>
  <si>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</si>
  <si>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</si>
  <si>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</si>
  <si>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</si>
  <si>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</si>
  <si>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</si>
  <si>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</si>
  <si>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</si>
  <si>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</si>
  <si>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</si>
  <si>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</si>
  <si>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</si>
  <si>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</si>
  <si>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</si>
  <si>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</si>
  <si>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</si>
  <si>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</si>
  <si>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</si>
  <si>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</si>
  <si>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</si>
  <si>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</si>
  <si>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</si>
  <si>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</si>
  <si>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</si>
  <si>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</si>
  <si>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</si>
  <si>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</si>
  <si>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</si>
  <si>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</si>
  <si>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</si>
  <si>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</si>
  <si>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</si>
  <si>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</si>
  <si>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</si>
  <si>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</si>
  <si>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</si>
  <si>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</si>
  <si>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</si>
  <si>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</si>
  <si>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</si>
  <si>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</si>
  <si>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</si>
  <si>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</si>
  <si>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</si>
  <si>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</si>
  <si>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</si>
  <si>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</si>
  <si>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</si>
  <si>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</si>
  <si>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</si>
  <si>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</si>
  <si>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</si>
  <si>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</si>
  <si>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</si>
  <si>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</si>
  <si>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</si>
  <si>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</si>
  <si>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</si>
  <si>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</si>
  <si>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</si>
  <si>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</si>
  <si>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</si>
  <si>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</si>
  <si>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</si>
  <si>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</si>
  <si>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</si>
  <si>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</si>
  <si>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</si>
  <si>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</si>
  <si>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</si>
  <si>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</si>
  <si>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</si>
  <si>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</si>
  <si>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</si>
  <si>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</si>
  <si>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</si>
  <si>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</si>
  <si>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</si>
  <si>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</si>
  <si>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</si>
  <si>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</si>
  <si>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</si>
  <si>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</si>
  <si>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</si>
  <si>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</si>
  <si>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</si>
  <si>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</si>
  <si>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</si>
  <si>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</si>
  <si>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</si>
  <si>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</si>
  <si>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</si>
  <si>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</si>
  <si>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</si>
  <si>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</si>
  <si>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</si>
  <si>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</si>
  <si>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</si>
  <si>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</si>
  <si>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</si>
  <si>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</si>
  <si>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</si>
  <si>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</si>
  <si>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</si>
  <si>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</si>
  <si>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</si>
  <si>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</si>
  <si>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</si>
  <si>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</si>
  <si>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</si>
  <si>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</si>
  <si>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</si>
  <si>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</si>
  <si>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</si>
  <si>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</si>
  <si>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</si>
  <si>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</si>
  <si>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</si>
  <si>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</si>
  <si>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</si>
  <si>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</si>
  <si>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</si>
  <si>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</si>
  <si>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</si>
  <si>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</si>
  <si>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</si>
  <si>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</si>
  <si>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</si>
  <si>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</si>
  <si>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</si>
  <si>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</si>
  <si>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</si>
  <si>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</si>
  <si>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</si>
  <si>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</si>
  <si>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</si>
  <si>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</si>
  <si>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</si>
  <si>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</si>
  <si>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</si>
  <si>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</si>
  <si>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</si>
  <si>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</si>
  <si>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</si>
  <si>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</si>
  <si>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</si>
  <si>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</si>
  <si>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</si>
  <si>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</si>
  <si>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</si>
  <si>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</si>
  <si>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</si>
  <si>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</si>
  <si>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</si>
  <si>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</si>
  <si>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</si>
  <si>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</si>
  <si>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</si>
  <si>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</si>
  <si>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</si>
  <si>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</si>
  <si>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</si>
  <si>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</si>
  <si>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</si>
  <si>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</si>
  <si>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</si>
  <si>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</si>
  <si>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</si>
  <si>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</si>
  <si>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</si>
  <si>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</si>
  <si>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</si>
  <si>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</si>
  <si>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</si>
  <si>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</si>
  <si>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</si>
  <si>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</si>
  <si>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</si>
  <si>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</si>
  <si>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</si>
  <si>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</si>
  <si>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</si>
  <si>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</si>
  <si>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</si>
  <si>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</si>
  <si>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</si>
  <si>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</si>
  <si>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</si>
  <si>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</si>
  <si>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</si>
  <si>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</si>
  <si>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</si>
  <si>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</si>
  <si>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</si>
  <si>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</si>
  <si>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</si>
  <si>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</si>
  <si>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</si>
  <si>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</si>
  <si>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</si>
  <si>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</si>
  <si>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</si>
  <si>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</si>
  <si>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</si>
  <si>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</si>
  <si>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</si>
  <si>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</si>
  <si>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</si>
  <si>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</si>
  <si>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</si>
  <si>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</si>
  <si>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</si>
  <si>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</si>
  <si>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</si>
  <si>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</si>
  <si>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</si>
  <si>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</si>
  <si>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</si>
  <si>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</si>
  <si>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</si>
  <si>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</si>
  <si>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</si>
  <si>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</si>
  <si>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</si>
  <si>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</si>
  <si>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</si>
  <si>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</si>
  <si>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</si>
  <si>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</si>
  <si>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</si>
  <si>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</si>
  <si>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</si>
  <si>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</si>
  <si>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</si>
  <si>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</si>
  <si>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</si>
  <si>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</si>
  <si>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</si>
  <si>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</si>
  <si>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</si>
  <si>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</si>
  <si>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</si>
  <si>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</si>
  <si>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</si>
  <si>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</si>
  <si>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</si>
  <si>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</si>
  <si>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</si>
  <si>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</si>
  <si>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</si>
  <si>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</si>
  <si>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</si>
  <si>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</si>
  <si>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</si>
  <si>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</si>
  <si>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</si>
  <si>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</si>
  <si>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</si>
  <si>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</si>
  <si>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</si>
  <si>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</si>
  <si>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</si>
  <si>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</si>
  <si>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</si>
  <si>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</si>
  <si>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</si>
  <si>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</si>
  <si>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</si>
  <si>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</si>
  <si>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</si>
  <si>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</si>
  <si>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</si>
  <si>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</si>
  <si>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</si>
  <si>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</si>
  <si>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</si>
  <si>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</si>
  <si>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</si>
  <si>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</si>
  <si>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</si>
  <si>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</si>
  <si>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</si>
  <si>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</si>
  <si>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</si>
  <si>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</si>
  <si>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</si>
  <si>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</si>
  <si>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</si>
  <si>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</si>
  <si>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</si>
  <si>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</si>
  <si>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</si>
  <si>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</si>
  <si>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</si>
  <si>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</si>
  <si>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</si>
  <si>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</si>
  <si>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</si>
  <si>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</si>
  <si>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</si>
  <si>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</si>
  <si>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</si>
  <si>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</si>
  <si>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</si>
  <si>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</si>
  <si>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</si>
  <si>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</si>
  <si>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</si>
  <si>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</si>
  <si>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</si>
  <si>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</si>
  <si>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</si>
  <si>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</si>
  <si>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</si>
  <si>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</si>
  <si>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</si>
  <si>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</si>
  <si>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</si>
  <si>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</si>
  <si>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</si>
  <si>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</si>
  <si>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</si>
  <si>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</si>
  <si>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</si>
  <si>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</si>
  <si>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</si>
  <si>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</si>
  <si>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</si>
  <si>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</si>
  <si>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</si>
  <si>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</si>
  <si>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</si>
  <si>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</si>
  <si>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</si>
  <si>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</si>
  <si>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</si>
  <si>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</si>
  <si>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</si>
  <si>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</si>
  <si>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</si>
  <si>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</si>
  <si>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</si>
  <si>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</si>
  <si>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</si>
  <si>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</si>
  <si>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</si>
  <si>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</si>
  <si>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</si>
  <si>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</si>
  <si>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</si>
  <si>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</si>
  <si>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</si>
  <si>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</si>
  <si>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</si>
  <si>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</si>
  <si>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</si>
  <si>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</si>
  <si>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</si>
  <si>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</si>
  <si>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</si>
  <si>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</si>
  <si>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</si>
  <si>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</si>
  <si>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</si>
  <si>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</si>
  <si>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</si>
  <si>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</si>
  <si>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</si>
  <si>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</si>
  <si>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</si>
  <si>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</si>
  <si>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</si>
  <si>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</si>
  <si>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</si>
  <si>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</si>
  <si>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</si>
  <si>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</si>
  <si>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</si>
  <si>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</si>
  <si>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</si>
  <si>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</si>
  <si>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</si>
  <si>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</si>
  <si>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</si>
  <si>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</si>
  <si>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</si>
  <si>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</si>
  <si>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</si>
  <si>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</si>
  <si>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</si>
  <si>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</si>
  <si>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</si>
  <si>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</si>
  <si>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</si>
  <si>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</si>
  <si>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</si>
  <si>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</si>
  <si>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</si>
  <si>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</si>
  <si>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</si>
  <si>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</si>
  <si>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</si>
  <si>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</si>
  <si>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</si>
  <si>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</si>
  <si>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</si>
  <si>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</si>
  <si>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</si>
  <si>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</si>
  <si>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</si>
  <si>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</si>
  <si>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</si>
  <si>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</si>
  <si>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</si>
  <si>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</si>
  <si>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</si>
  <si>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</si>
  <si>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</si>
  <si>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</si>
  <si>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</si>
  <si>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</si>
  <si>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</si>
  <si>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</si>
  <si>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</si>
  <si>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</si>
  <si>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</si>
  <si>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</si>
  <si>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</si>
  <si>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</si>
  <si>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</si>
  <si>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</si>
  <si>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</si>
  <si>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</si>
  <si>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</si>
  <si>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</si>
  <si>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</si>
  <si>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</si>
  <si>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</si>
  <si>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</si>
  <si>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</si>
  <si>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</si>
  <si>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</si>
  <si>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</si>
  <si>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</si>
  <si>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</si>
  <si>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</si>
  <si>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</si>
  <si>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</si>
  <si>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</si>
  <si>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</si>
  <si>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</si>
  <si>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</si>
  <si>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</si>
  <si>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</si>
  <si>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</si>
  <si>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</si>
  <si>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</si>
  <si>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</si>
  <si>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</si>
  <si>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</si>
  <si>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</si>
  <si>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</si>
  <si>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</si>
  <si>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</si>
  <si>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</si>
  <si>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</si>
  <si>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</si>
  <si>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</si>
  <si>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</si>
  <si>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</si>
  <si>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</si>
  <si>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</si>
  <si>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</si>
  <si>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</si>
  <si>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</si>
  <si>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</si>
  <si>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</si>
  <si>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</si>
  <si>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</si>
  <si>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</si>
  <si>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</si>
  <si>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</si>
  <si>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</si>
  <si>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</si>
  <si>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</si>
  <si>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</si>
  <si>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</si>
  <si>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</si>
  <si>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</si>
  <si>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</si>
  <si>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</si>
  <si>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</si>
  <si>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</si>
  <si>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</si>
  <si>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</si>
  <si>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</si>
  <si>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</si>
  <si>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</si>
  <si>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</si>
  <si>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</si>
  <si>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</si>
  <si>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</si>
  <si>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</si>
  <si>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</si>
  <si>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</si>
  <si>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</si>
  <si>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</si>
  <si>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</si>
  <si>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</si>
  <si>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</si>
  <si>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</si>
  <si>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</si>
  <si>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</si>
  <si>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</si>
  <si>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</si>
  <si>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</si>
  <si>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</si>
  <si>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</si>
  <si>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</si>
  <si>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</si>
  <si>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</si>
  <si>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</si>
  <si>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</si>
  <si>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</si>
  <si>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</si>
  <si>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</si>
  <si>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</si>
  <si>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</si>
  <si>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</si>
  <si>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</si>
  <si>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</si>
  <si>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</si>
  <si>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</si>
  <si>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</si>
  <si>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</si>
  <si>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</si>
  <si>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</si>
  <si>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</si>
  <si>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</si>
  <si>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</si>
  <si>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</si>
  <si>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</si>
  <si>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</si>
  <si>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</si>
  <si>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</si>
  <si>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</si>
  <si>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</si>
  <si>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</si>
  <si>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</si>
  <si>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</si>
  <si>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</si>
  <si>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</si>
  <si>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</si>
  <si>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</si>
  <si>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</si>
  <si>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</si>
  <si>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</si>
  <si>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</si>
  <si>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</si>
  <si>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</si>
  <si>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</si>
  <si>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</si>
  <si>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</si>
  <si>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</si>
  <si>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</si>
  <si>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</si>
  <si>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</si>
  <si>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</si>
  <si>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</si>
  <si>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</si>
  <si>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</si>
  <si>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</si>
  <si>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</si>
  <si>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</si>
  <si>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</si>
  <si>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</si>
  <si>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</si>
  <si>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</si>
  <si>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</si>
  <si>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</si>
  <si>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</si>
  <si>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</si>
  <si>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</si>
  <si>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</si>
  <si>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</si>
  <si>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</si>
  <si>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</si>
  <si>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</si>
  <si>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</si>
  <si>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</si>
  <si>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</si>
  <si>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</si>
  <si>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</si>
  <si>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</si>
  <si>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</si>
  <si>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</si>
  <si>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</si>
  <si>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</si>
  <si>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</si>
  <si>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</si>
  <si>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</si>
  <si>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</si>
  <si>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</si>
  <si>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</si>
  <si>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</si>
  <si>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</si>
  <si>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</si>
  <si>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</si>
  <si>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</si>
  <si>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</si>
  <si>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</si>
  <si>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</si>
  <si>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</si>
  <si>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</si>
  <si>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</si>
  <si>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</si>
  <si>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</si>
  <si>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</si>
  <si>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</si>
  <si>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</si>
  <si>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</si>
  <si>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</si>
  <si>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</si>
  <si>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</si>
  <si>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</si>
  <si>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</si>
  <si>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</si>
  <si>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</si>
  <si>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</si>
  <si>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</si>
  <si>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</si>
  <si>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</si>
  <si>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</si>
  <si>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</si>
  <si>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</si>
  <si>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</si>
  <si>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</si>
  <si>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</si>
  <si>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</si>
  <si>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</si>
  <si>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</si>
  <si>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</si>
  <si>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</si>
  <si>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</si>
  <si>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</si>
  <si>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</si>
  <si>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</si>
  <si>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</si>
  <si>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</si>
  <si>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</si>
  <si>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</si>
  <si>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</si>
  <si>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</si>
  <si>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</si>
  <si>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</si>
  <si>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</si>
  <si>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</si>
  <si>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</si>
  <si>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</si>
  <si>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</si>
  <si>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</si>
  <si>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</si>
  <si>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</si>
  <si>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</si>
  <si>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</si>
  <si>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</si>
  <si>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</si>
  <si>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</si>
  <si>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</si>
  <si>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</si>
  <si>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</si>
  <si>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</si>
  <si>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</si>
  <si>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</si>
  <si>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</si>
  <si>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</si>
  <si>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</si>
  <si>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</si>
  <si>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</si>
  <si>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</si>
  <si>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</si>
  <si>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</si>
  <si>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</si>
  <si>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</si>
  <si>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</si>
  <si>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</si>
  <si>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</si>
  <si>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</si>
  <si>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</si>
  <si>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</si>
  <si>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</si>
  <si>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</si>
  <si>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</si>
  <si>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</si>
  <si>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</si>
  <si>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</si>
  <si>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</si>
  <si>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</si>
  <si>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</si>
  <si>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</si>
  <si>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</si>
  <si>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</si>
  <si>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</si>
  <si>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</si>
  <si>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</si>
  <si>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</si>
  <si>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</si>
  <si>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</si>
  <si>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</si>
  <si>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</si>
  <si>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</si>
  <si>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</si>
  <si>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</si>
  <si>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</si>
  <si>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</si>
  <si>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</si>
  <si>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</si>
  <si>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</si>
  <si>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</si>
  <si>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</si>
  <si>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</si>
  <si>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</si>
  <si>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</si>
  <si>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</si>
  <si>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</si>
  <si>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</si>
  <si>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</si>
  <si>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</si>
  <si>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</si>
  <si>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</si>
  <si>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</si>
  <si>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</si>
  <si>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</si>
  <si>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</si>
  <si>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</si>
  <si>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</si>
  <si>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</si>
  <si>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</si>
  <si>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</si>
  <si>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</si>
  <si>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</si>
  <si>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</si>
  <si>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</si>
  <si>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</si>
  <si>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</si>
  <si>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</si>
  <si>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</si>
  <si>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</si>
  <si>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</si>
  <si>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</si>
  <si>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</si>
  <si>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</si>
  <si>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</si>
  <si>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</si>
  <si>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</si>
  <si>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</si>
  <si>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</si>
  <si>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</si>
  <si>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</si>
  <si>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</si>
  <si>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</si>
  <si>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</si>
  <si>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</si>
  <si>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</si>
  <si>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</si>
  <si>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</si>
  <si>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</si>
  <si>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</si>
  <si>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</si>
  <si>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</si>
  <si>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</si>
  <si>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</si>
  <si>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</si>
  <si>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</si>
  <si>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</si>
  <si>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</si>
  <si>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</si>
  <si>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</si>
  <si>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</si>
  <si>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</si>
  <si>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</si>
  <si>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</si>
  <si>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</si>
  <si>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</si>
  <si>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</si>
  <si>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</si>
  <si>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</si>
  <si>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</si>
  <si>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</si>
  <si>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</si>
  <si>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</si>
  <si>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</si>
  <si>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</si>
  <si>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</si>
  <si>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</si>
  <si>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</si>
  <si>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</si>
  <si>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</si>
  <si>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</si>
  <si>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</si>
  <si>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</si>
  <si>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</si>
  <si>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</si>
  <si>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</si>
  <si>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</si>
  <si>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</si>
  <si>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</si>
  <si>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</si>
  <si>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</si>
  <si>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</si>
  <si>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</si>
  <si>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</si>
  <si>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</si>
  <si>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</si>
  <si>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</si>
  <si>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</si>
  <si>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</si>
  <si>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</si>
  <si>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</si>
  <si>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</si>
  <si>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</si>
  <si>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</si>
  <si>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</si>
  <si>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</si>
  <si>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</si>
  <si>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</si>
  <si>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</si>
  <si>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</si>
  <si>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</si>
  <si>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</si>
  <si>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</si>
  <si>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</si>
  <si>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</si>
  <si>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</si>
  <si>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</si>
  <si>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</si>
  <si>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</si>
  <si>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</si>
  <si>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</si>
  <si>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</si>
  <si>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</si>
  <si>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</si>
  <si>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</si>
  <si>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</si>
  <si>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</si>
  <si>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</si>
  <si>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</si>
  <si>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</si>
  <si>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</si>
  <si>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</si>
  <si>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</si>
  <si>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</si>
  <si>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</si>
  <si>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</si>
  <si>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</si>
  <si>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</si>
  <si>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</si>
  <si>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</si>
  <si>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</si>
  <si>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</si>
  <si>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</si>
  <si>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</si>
  <si>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</si>
  <si>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</si>
  <si>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</si>
  <si>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</si>
  <si>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</si>
  <si>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</si>
  <si>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</si>
  <si>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</si>
  <si>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</si>
  <si>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</si>
  <si>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</si>
  <si>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</si>
  <si>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</si>
  <si>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</si>
  <si>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</si>
  <si>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</si>
  <si>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</si>
  <si>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</si>
  <si>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</si>
  <si>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</si>
  <si>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</si>
  <si>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</si>
  <si>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</si>
  <si>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</si>
  <si>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</si>
  <si>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</si>
  <si>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</si>
  <si>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</si>
  <si>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</si>
  <si>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</si>
  <si>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</si>
  <si>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</si>
  <si>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</si>
  <si>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</si>
  <si>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</si>
  <si>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</si>
  <si>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</si>
  <si>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</si>
  <si>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</si>
  <si>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</si>
  <si>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</si>
  <si>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</si>
  <si>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</si>
  <si>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</si>
  <si>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</si>
  <si>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</si>
  <si>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</si>
  <si>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</si>
  <si>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</si>
  <si>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</si>
  <si>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</si>
  <si>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</si>
  <si>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</si>
  <si>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</si>
  <si>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</si>
  <si>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</si>
  <si>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</si>
  <si>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</si>
  <si>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</si>
  <si>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</si>
  <si>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</si>
  <si>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</si>
  <si>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</si>
  <si>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</si>
  <si>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</si>
  <si>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</si>
  <si>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</si>
  <si>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</si>
  <si>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</si>
  <si>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</si>
  <si>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</si>
  <si>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</si>
  <si>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</si>
  <si>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</si>
  <si>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</si>
  <si>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</si>
  <si>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</si>
  <si>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</si>
  <si>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</si>
  <si>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</si>
  <si>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</si>
  <si>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</si>
  <si>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</si>
  <si>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</si>
  <si>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</si>
  <si>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</si>
  <si>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</si>
  <si>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</si>
  <si>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</si>
  <si>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</si>
  <si>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</si>
  <si>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</si>
  <si>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</si>
  <si>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</si>
  <si>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</si>
  <si>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</si>
  <si>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</si>
  <si>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</si>
  <si>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</si>
  <si>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</si>
  <si>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</si>
  <si>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</si>
  <si>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</si>
  <si>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</si>
  <si>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</si>
  <si>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</si>
  <si>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</si>
  <si>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</si>
  <si>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</si>
  <si>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</si>
  <si>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</si>
  <si>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</si>
  <si>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</si>
  <si>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</si>
  <si>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</si>
  <si>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</si>
  <si>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</si>
  <si>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</si>
  <si>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</si>
  <si>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</si>
  <si>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</si>
  <si>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</si>
  <si>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</si>
  <si>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</si>
  <si>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</si>
  <si>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</si>
  <si>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</si>
  <si>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</si>
  <si>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</si>
  <si>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</si>
  <si>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</si>
  <si>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</si>
  <si>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</si>
  <si>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</si>
  <si>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</si>
  <si>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</si>
  <si>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</si>
  <si>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</si>
  <si>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</si>
  <si>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</si>
  <si>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</si>
  <si>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</si>
  <si>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</si>
  <si>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</si>
  <si>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</si>
  <si>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</si>
  <si>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</si>
  <si>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</si>
  <si>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</si>
  <si>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</si>
  <si>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</si>
  <si>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</si>
  <si>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</si>
  <si>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</si>
  <si>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</si>
  <si>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</si>
  <si>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</si>
  <si>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</si>
  <si>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</si>
  <si>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</si>
  <si>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</si>
  <si>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</si>
  <si>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</si>
  <si>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</si>
  <si>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</si>
  <si>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</si>
  <si>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</si>
  <si>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</si>
  <si>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</si>
  <si>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</si>
  <si>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</si>
  <si>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</si>
  <si>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</si>
  <si>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</si>
  <si>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</si>
  <si>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</si>
  <si>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</si>
  <si>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</si>
  <si>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</si>
  <si>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</si>
  <si>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</si>
  <si>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</si>
  <si>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</si>
  <si>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</si>
  <si>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</si>
  <si>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</si>
  <si>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</si>
  <si>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</si>
  <si>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</si>
  <si>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</si>
  <si>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</si>
  <si>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</si>
  <si>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</si>
  <si>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</si>
  <si>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</si>
  <si>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</si>
  <si>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</si>
  <si>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</si>
  <si>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</si>
  <si>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</si>
  <si>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</si>
  <si>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</si>
  <si>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</si>
  <si>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</si>
  <si>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</si>
  <si>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</si>
  <si>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</si>
  <si>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</si>
  <si>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</si>
  <si>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</si>
  <si>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</si>
  <si>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</si>
  <si>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</si>
  <si>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</si>
  <si>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</si>
  <si>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</si>
  <si>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</si>
  <si>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</si>
  <si>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</si>
  <si>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</si>
  <si>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</si>
  <si>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</si>
  <si>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</si>
  <si>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</si>
  <si>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</si>
  <si>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</si>
  <si>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</si>
  <si>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</si>
  <si>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</si>
  <si>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</si>
  <si>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</si>
  <si>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</si>
  <si>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</si>
  <si>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</si>
  <si>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</si>
  <si>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</si>
  <si>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</si>
  <si>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</si>
  <si>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</si>
  <si>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</si>
  <si>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</si>
  <si>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</si>
  <si>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</si>
  <si>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</si>
  <si>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</si>
  <si>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</si>
  <si>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</si>
  <si>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</si>
  <si>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</si>
  <si>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</si>
  <si>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</si>
  <si>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</si>
  <si>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</si>
  <si>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</si>
  <si>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</si>
  <si>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</si>
  <si>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</si>
  <si>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</si>
  <si>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</si>
  <si>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</si>
  <si>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</si>
  <si>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</si>
  <si>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</si>
  <si>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</si>
  <si>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</si>
  <si>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</si>
  <si>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</si>
  <si>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</si>
  <si>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</si>
  <si>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</si>
  <si>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</si>
  <si>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</si>
  <si>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</si>
  <si>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</si>
  <si>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</si>
  <si>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</si>
  <si>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</si>
  <si>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</si>
  <si>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</si>
  <si>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</si>
  <si>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</si>
  <si>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</si>
  <si>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</si>
  <si>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</si>
  <si>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</si>
  <si>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</si>
  <si>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</si>
  <si>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</si>
  <si>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</si>
  <si>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</si>
  <si>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</si>
  <si>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</si>
  <si>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</si>
  <si>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</si>
  <si>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</si>
  <si>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</si>
  <si>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</si>
  <si>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</si>
  <si>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</si>
  <si>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</si>
  <si>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</si>
  <si>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</si>
  <si>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</si>
  <si>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</si>
  <si>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</si>
  <si>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</si>
  <si>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</si>
  <si>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</si>
  <si>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</si>
  <si>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</si>
  <si>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</si>
  <si>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</si>
  <si>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</si>
  <si>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</si>
  <si>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</si>
  <si>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</si>
  <si>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</si>
  <si>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</si>
  <si>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</si>
  <si>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</si>
  <si>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</si>
  <si>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</si>
  <si>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</si>
  <si>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</si>
  <si>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</si>
  <si>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</si>
  <si>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</si>
  <si>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</si>
  <si>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</si>
  <si>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</si>
  <si>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</si>
  <si>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</si>
  <si>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</si>
  <si>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</si>
  <si>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</si>
  <si>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</si>
  <si>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</si>
  <si>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</si>
  <si>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</si>
  <si>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</si>
  <si>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</si>
  <si>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</si>
  <si>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</si>
  <si>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</si>
  <si>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</si>
  <si>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</si>
  <si>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</si>
  <si>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</si>
  <si>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</si>
  <si>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</si>
  <si>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</si>
  <si>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</si>
  <si>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</si>
  <si>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</si>
  <si>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</si>
  <si>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</si>
  <si>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</si>
  <si>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</si>
  <si>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</si>
  <si>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</si>
  <si>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</si>
  <si>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</si>
  <si>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</si>
  <si>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</si>
  <si>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</si>
  <si>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</si>
  <si>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</si>
  <si>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</si>
  <si>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</si>
  <si>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</si>
  <si>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</si>
  <si>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</si>
  <si>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</si>
  <si>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</si>
  <si>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</si>
  <si>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</si>
  <si>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</si>
  <si>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</si>
  <si>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</si>
  <si>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</si>
  <si>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</si>
  <si>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</si>
  <si>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</si>
  <si>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</si>
  <si>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</si>
  <si>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</si>
  <si>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</si>
  <si>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</si>
  <si>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</si>
  <si>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</si>
  <si>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</si>
  <si>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</si>
  <si>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</si>
  <si>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</si>
  <si>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</si>
  <si>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</si>
  <si>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</si>
  <si>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</si>
  <si>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</si>
  <si>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</si>
  <si>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</si>
  <si>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</si>
  <si>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</si>
  <si>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</si>
  <si>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</si>
  <si>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</si>
  <si>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</si>
  <si>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</si>
  <si>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</si>
  <si>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</si>
  <si>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</si>
  <si>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</si>
  <si>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</si>
  <si>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</si>
  <si>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</si>
  <si>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</si>
  <si>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</si>
  <si>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</si>
  <si>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</si>
  <si>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</si>
  <si>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</si>
  <si>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</si>
  <si>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</si>
  <si>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</si>
  <si>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</si>
  <si>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</si>
  <si>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</si>
  <si>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</si>
  <si>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</si>
  <si>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</si>
  <si>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</si>
  <si>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</si>
  <si>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</si>
  <si>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</si>
  <si>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</si>
  <si>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</si>
  <si>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</si>
  <si>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</si>
  <si>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</si>
  <si>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</si>
  <si>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</si>
  <si>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</si>
  <si>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</si>
  <si>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</si>
  <si>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</si>
  <si>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</si>
  <si>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</si>
  <si>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</si>
  <si>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</si>
  <si>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</si>
  <si>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</si>
  <si>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</si>
  <si>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</si>
  <si>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</si>
  <si>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</si>
  <si>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</si>
  <si>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</si>
  <si>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</si>
  <si>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</si>
  <si>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</si>
  <si>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</si>
  <si>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</si>
  <si>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</si>
  <si>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</si>
  <si>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</si>
  <si>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</si>
  <si>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</si>
  <si>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</si>
  <si>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</si>
  <si>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</si>
  <si>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</si>
  <si>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</si>
  <si>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</si>
  <si>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</si>
  <si>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</si>
  <si>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</si>
  <si>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</si>
  <si>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</si>
  <si>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</si>
  <si>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</si>
  <si>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</si>
  <si>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</si>
  <si>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</si>
  <si>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</si>
  <si>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</si>
  <si>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</si>
  <si>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</si>
  <si>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</si>
  <si>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</si>
  <si>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</si>
  <si>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</si>
  <si>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</si>
  <si>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</si>
  <si>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</si>
  <si>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</si>
  <si>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</si>
  <si>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</si>
  <si>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</si>
  <si>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</si>
  <si>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</si>
  <si>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</si>
  <si>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</si>
  <si>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</si>
  <si>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</si>
  <si>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</si>
  <si>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</si>
  <si>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</si>
  <si>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</si>
  <si>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</si>
  <si>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</si>
  <si>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</si>
  <si>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</si>
  <si>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</si>
  <si>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</si>
  <si>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</si>
  <si>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</si>
  <si>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</si>
  <si>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</si>
  <si>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</si>
  <si>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</si>
  <si>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</si>
  <si>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</si>
  <si>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</si>
  <si>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</si>
  <si>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</si>
  <si>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</si>
  <si>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</si>
  <si>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</si>
  <si>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</si>
  <si>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</si>
  <si>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</si>
  <si>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</si>
  <si>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</si>
  <si>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</si>
  <si>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</si>
  <si>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</si>
  <si>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</si>
  <si>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</si>
  <si>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</si>
  <si>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</si>
  <si>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</si>
  <si>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</si>
  <si>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</si>
  <si>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</si>
  <si>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</si>
  <si>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</si>
  <si>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</si>
  <si>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</si>
  <si>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</si>
  <si>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</si>
  <si>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</si>
  <si>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</si>
  <si>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</si>
  <si>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</si>
  <si>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</si>
  <si>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</si>
  <si>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</si>
  <si>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</si>
  <si>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</si>
  <si>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</si>
  <si>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</si>
  <si>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</si>
  <si>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</si>
  <si>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</si>
  <si>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</si>
  <si>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</si>
  <si>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</si>
  <si>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</si>
  <si>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</si>
  <si>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</si>
  <si>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</si>
  <si>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</si>
  <si>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</si>
  <si>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</si>
  <si>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</si>
  <si>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</si>
  <si>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</si>
  <si>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</si>
  <si>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</si>
  <si>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</si>
  <si>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</si>
  <si>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</si>
  <si>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</si>
  <si>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</si>
  <si>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</si>
  <si>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</si>
  <si>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</si>
  <si>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</si>
  <si>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</si>
  <si>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</si>
  <si>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</si>
  <si>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</si>
  <si>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</si>
  <si>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</si>
  <si>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</si>
  <si>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</si>
  <si>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</si>
  <si>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</si>
  <si>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</si>
  <si>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</si>
  <si>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</si>
  <si>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</si>
  <si>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</si>
  <si>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</si>
  <si>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</si>
  <si>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</si>
  <si>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</si>
  <si>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</si>
  <si>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</si>
  <si>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</si>
  <si>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</si>
  <si>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</si>
  <si>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</si>
  <si>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</si>
  <si>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</si>
  <si>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</si>
  <si>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</si>
  <si>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</si>
  <si>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</si>
  <si>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</si>
  <si>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</si>
  <si>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</si>
  <si>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</si>
  <si>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</si>
  <si>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</si>
  <si>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</si>
  <si>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</si>
  <si>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</si>
  <si>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</si>
  <si>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</si>
  <si>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</si>
  <si>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</si>
  <si>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</si>
  <si>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</si>
  <si>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</si>
  <si>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</si>
  <si>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</si>
  <si>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</si>
  <si>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</si>
  <si>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</si>
  <si>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</si>
  <si>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</si>
  <si>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</si>
  <si>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</si>
  <si>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</si>
  <si>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</si>
  <si>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</si>
  <si>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</si>
  <si>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</si>
  <si>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</si>
  <si>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</si>
  <si>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</si>
  <si>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</si>
  <si>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</si>
  <si>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</si>
  <si>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</si>
  <si>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</si>
  <si>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</si>
  <si>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</si>
  <si>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</si>
  <si>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</si>
  <si>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</si>
  <si>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</si>
  <si>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</si>
  <si>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</si>
  <si>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</si>
  <si>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</si>
  <si>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</si>
  <si>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</si>
  <si>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</si>
  <si>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</si>
  <si>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</si>
  <si>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</si>
  <si>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</si>
  <si>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</si>
  <si>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</si>
  <si>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</si>
  <si>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</si>
  <si>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</si>
  <si>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</si>
  <si>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</si>
  <si>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</si>
  <si>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</si>
  <si>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</si>
  <si>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</si>
  <si>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</si>
  <si>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</si>
  <si>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</si>
  <si>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</si>
  <si>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</si>
  <si>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</si>
  <si>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</si>
  <si>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</si>
  <si>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</si>
  <si>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</si>
  <si>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</si>
  <si>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</si>
  <si>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</si>
  <si>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</si>
  <si>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</si>
  <si>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</si>
  <si>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</si>
  <si>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</si>
  <si>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</si>
  <si>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</si>
  <si>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</si>
  <si>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</si>
  <si>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</si>
  <si>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</si>
  <si>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</si>
  <si>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</si>
  <si>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</si>
  <si>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</si>
  <si>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</si>
  <si>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</si>
  <si>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</si>
  <si>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</si>
  <si>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</si>
  <si>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</si>
  <si>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</si>
  <si>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</si>
  <si>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</si>
  <si>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</si>
  <si>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</si>
  <si>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</si>
  <si>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</si>
  <si>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</si>
  <si>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</si>
  <si>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</si>
  <si>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</si>
  <si>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</si>
  <si>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</si>
  <si>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</si>
  <si>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</si>
  <si>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</si>
  <si>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</si>
  <si>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</si>
  <si>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</si>
  <si>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</si>
  <si>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</si>
  <si>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</si>
  <si>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</si>
  <si>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</si>
  <si>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</si>
  <si>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</si>
  <si>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</si>
  <si>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</si>
  <si>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</si>
  <si>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</si>
  <si>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</si>
  <si>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</si>
  <si>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</si>
  <si>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</si>
  <si>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</si>
  <si>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</si>
  <si>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</si>
  <si>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</si>
  <si>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</si>
  <si>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</si>
  <si>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</si>
  <si>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</si>
  <si>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</si>
  <si>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</si>
  <si>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</si>
  <si>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</si>
  <si>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</si>
  <si>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</si>
  <si>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</si>
  <si>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</si>
  <si>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</si>
  <si>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</si>
  <si>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</si>
  <si>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</si>
  <si>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</si>
  <si>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</si>
  <si>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</si>
  <si>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</si>
  <si>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</si>
  <si>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</si>
  <si>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</si>
  <si>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</si>
  <si>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</si>
  <si>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</si>
  <si>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</si>
  <si>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</si>
  <si>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</si>
  <si>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</si>
  <si>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</si>
  <si>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</si>
  <si>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</si>
  <si>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</si>
  <si>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</si>
  <si>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</si>
  <si>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</si>
  <si>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</si>
  <si>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</si>
  <si>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</si>
  <si>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</si>
  <si>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</si>
  <si>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</si>
  <si>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</si>
  <si>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</si>
  <si>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</si>
  <si>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</si>
  <si>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</si>
  <si>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</si>
  <si>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</si>
  <si>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</si>
  <si>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</si>
  <si>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</si>
  <si>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</si>
  <si>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</si>
  <si>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</si>
  <si>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</si>
  <si>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</si>
  <si>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</si>
  <si>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</si>
  <si>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</si>
  <si>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</si>
  <si>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</si>
  <si>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</si>
  <si>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</si>
  <si>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</si>
  <si>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</si>
  <si>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</si>
  <si>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</si>
  <si>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</si>
  <si>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</si>
  <si>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</si>
  <si>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</si>
  <si>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</si>
  <si>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</si>
  <si>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</si>
  <si>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</si>
  <si>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</si>
  <si>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</si>
  <si>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</si>
  <si>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</si>
  <si>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</si>
  <si>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</si>
  <si>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</si>
  <si>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</si>
  <si>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</si>
  <si>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</si>
  <si>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</si>
  <si>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</si>
  <si>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</si>
  <si>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</si>
  <si>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</si>
  <si>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</si>
  <si>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</si>
  <si>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</si>
  <si>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</si>
  <si>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</si>
  <si>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</si>
  <si>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</si>
  <si>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</si>
  <si>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</si>
  <si>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</si>
  <si>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</si>
  <si>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</si>
  <si>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</si>
  <si>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</si>
  <si>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</si>
  <si>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</si>
  <si>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</si>
  <si>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</si>
  <si>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</si>
  <si>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</si>
  <si>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</si>
  <si>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</si>
  <si>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</si>
  <si>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</si>
  <si>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</si>
  <si>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</si>
  <si>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</si>
  <si>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</si>
  <si>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</si>
  <si>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</si>
  <si>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</si>
  <si>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</si>
  <si>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</si>
  <si>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</si>
  <si>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</si>
  <si>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</si>
  <si>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</si>
  <si>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</si>
  <si>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</si>
  <si>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</si>
  <si>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</si>
  <si>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</si>
  <si>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</si>
  <si>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</si>
  <si>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</si>
  <si>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</si>
  <si>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</si>
  <si>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</si>
  <si>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</si>
  <si>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</si>
  <si>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</si>
  <si>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</si>
  <si>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</si>
  <si>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</si>
  <si>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</si>
  <si>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</si>
  <si>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</si>
  <si>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</si>
  <si>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</si>
  <si>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</si>
  <si>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</si>
  <si>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</si>
  <si>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</si>
  <si>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</si>
  <si>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</si>
  <si>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</si>
  <si>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</si>
  <si>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</si>
  <si>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</si>
  <si>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</si>
  <si>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</si>
  <si>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</si>
  <si>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</si>
  <si>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</si>
  <si>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</si>
  <si>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</si>
  <si>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</si>
  <si>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</si>
  <si>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</si>
  <si>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</si>
  <si>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</si>
  <si>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</si>
  <si>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</si>
  <si>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</si>
  <si>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</si>
  <si>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</si>
  <si>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</si>
  <si>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</si>
  <si>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</si>
  <si>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</si>
  <si>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</si>
  <si>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</si>
  <si>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</si>
  <si>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</si>
  <si>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</si>
  <si>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</si>
  <si>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</si>
  <si>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</si>
  <si>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</si>
  <si>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</si>
  <si>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</si>
  <si>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</si>
  <si>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</si>
  <si>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</si>
  <si>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</si>
  <si>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</si>
  <si>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</si>
  <si>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</si>
  <si>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</si>
  <si>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</si>
  <si>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</si>
  <si>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</si>
  <si>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</si>
  <si>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</si>
  <si>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</si>
  <si>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</si>
  <si>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</si>
  <si>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</si>
  <si>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</si>
  <si>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</si>
  <si>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</si>
  <si>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</si>
  <si>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</si>
  <si>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</si>
  <si>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</si>
  <si>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</si>
  <si>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</si>
  <si>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</si>
  <si>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</si>
  <si>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</si>
  <si>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</si>
  <si>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</si>
  <si>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</si>
  <si>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</si>
  <si>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</si>
  <si>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</si>
  <si>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</si>
  <si>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</si>
  <si>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</si>
  <si>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</si>
  <si>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</si>
  <si>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</si>
  <si>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</si>
  <si>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</si>
  <si>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</si>
  <si>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</si>
  <si>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</si>
  <si>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</si>
  <si>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</si>
  <si>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</si>
  <si>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</si>
  <si>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</si>
  <si>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</si>
  <si>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</si>
  <si>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</si>
  <si>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</si>
  <si>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</si>
  <si>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</si>
  <si>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</si>
  <si>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</si>
  <si>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</si>
  <si>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</si>
  <si>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</si>
  <si>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</si>
  <si>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</si>
  <si>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</si>
  <si>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</si>
  <si>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</si>
  <si>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</si>
  <si>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</si>
  <si>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</si>
  <si>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</si>
  <si>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</si>
  <si>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</si>
  <si>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</si>
  <si>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</si>
  <si>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</si>
  <si>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</si>
  <si>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</si>
  <si>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</si>
  <si>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</si>
  <si>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</si>
  <si>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</si>
  <si>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</si>
  <si>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</si>
  <si>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</si>
  <si>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</si>
  <si>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</si>
  <si>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</si>
  <si>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</si>
  <si>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</si>
  <si>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</si>
  <si>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</si>
  <si>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</si>
  <si>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</si>
  <si>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</si>
  <si>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</si>
  <si>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</si>
  <si>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</si>
  <si>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</si>
  <si>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</si>
  <si>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</si>
  <si>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</si>
  <si>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</si>
  <si>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</si>
  <si>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</si>
  <si>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</si>
  <si>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</si>
  <si>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</si>
  <si>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</si>
  <si>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</si>
  <si>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</si>
  <si>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</si>
  <si>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</si>
  <si>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</si>
  <si>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</si>
  <si>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</si>
  <si>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</si>
  <si>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</si>
  <si>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</si>
  <si>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</si>
  <si>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</si>
  <si>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</si>
  <si>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</si>
  <si>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</si>
  <si>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</si>
  <si>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</si>
  <si>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</si>
  <si>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</si>
  <si>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</si>
  <si>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</si>
  <si>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</si>
  <si>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</si>
  <si>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</si>
  <si>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</si>
  <si>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</si>
  <si>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</si>
  <si>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</si>
  <si>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</si>
  <si>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</si>
  <si>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</si>
  <si>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</si>
  <si>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</si>
  <si>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</si>
  <si>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</si>
  <si>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</si>
  <si>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</si>
  <si>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</si>
  <si>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</si>
  <si>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</si>
  <si>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</si>
  <si>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</si>
  <si>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</si>
  <si>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</si>
  <si>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</si>
  <si>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</si>
  <si>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</si>
  <si>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</si>
  <si>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</si>
  <si>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</si>
  <si>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</si>
  <si>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</si>
  <si>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</si>
  <si>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</si>
  <si>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</si>
  <si>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</si>
  <si>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</si>
  <si>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</si>
  <si>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</si>
  <si>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</si>
  <si>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</si>
  <si>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</si>
  <si>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</si>
  <si>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</si>
  <si>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</si>
  <si>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</si>
  <si>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</si>
  <si>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</si>
  <si>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</si>
  <si>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</si>
  <si>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</si>
  <si>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</si>
  <si>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</si>
  <si>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</si>
  <si>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</si>
  <si>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</si>
  <si>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</si>
  <si>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</si>
  <si>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</si>
  <si>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</si>
  <si>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</si>
  <si>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</si>
  <si>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</si>
  <si>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</si>
  <si>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</si>
  <si>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</si>
  <si>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</si>
  <si>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</si>
  <si>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</si>
  <si>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</si>
  <si>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</si>
  <si>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</si>
  <si>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</si>
  <si>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</si>
  <si>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</si>
  <si>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</si>
  <si>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</si>
  <si>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</si>
  <si>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</si>
  <si>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</si>
  <si>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</si>
  <si>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</si>
  <si>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</si>
  <si>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</si>
  <si>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</si>
  <si>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</si>
  <si>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</si>
  <si>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</si>
  <si>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</si>
  <si>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</si>
  <si>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</si>
  <si>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</si>
  <si>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</si>
  <si>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</si>
  <si>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</si>
  <si>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</si>
  <si>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</si>
  <si>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</si>
  <si>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</si>
  <si>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</si>
  <si>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</si>
  <si>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</si>
  <si>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</si>
  <si>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</si>
  <si>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</si>
  <si>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</si>
  <si>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</si>
  <si>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</si>
  <si>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</si>
  <si>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</si>
  <si>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</si>
  <si>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</si>
  <si>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</si>
  <si>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</si>
  <si>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</si>
  <si>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</si>
  <si>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</si>
  <si>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</si>
  <si>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</si>
  <si>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</si>
  <si>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</si>
  <si>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</si>
  <si>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</si>
  <si>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</si>
  <si>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</si>
  <si>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</si>
  <si>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</si>
  <si>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</si>
  <si>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</si>
  <si>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</si>
  <si>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</si>
  <si>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</si>
  <si>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</si>
  <si>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</si>
  <si>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</si>
  <si>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</si>
  <si>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</si>
  <si>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</si>
  <si>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</si>
  <si>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</si>
  <si>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</si>
  <si>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</si>
  <si>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</si>
  <si>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</si>
  <si>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</si>
  <si>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</si>
  <si>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</si>
  <si>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</si>
  <si>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</si>
  <si>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</si>
  <si>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</si>
  <si>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</si>
  <si>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</si>
  <si>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</si>
  <si>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</si>
  <si>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</si>
  <si>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</si>
  <si>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</si>
  <si>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</si>
  <si>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</si>
  <si>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</si>
  <si>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</si>
  <si>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</si>
  <si>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</si>
  <si>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</si>
  <si>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</si>
  <si>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</si>
  <si>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</si>
  <si>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</si>
  <si>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</si>
  <si>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</si>
  <si>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</si>
  <si>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</si>
  <si>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</si>
  <si>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</si>
  <si>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</si>
  <si>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</si>
  <si>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</si>
  <si>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</si>
  <si>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</si>
  <si>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</si>
  <si>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</si>
  <si>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</si>
  <si>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</si>
  <si>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</si>
  <si>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</si>
  <si>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</si>
  <si>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</si>
  <si>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</si>
  <si>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</si>
  <si>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</si>
  <si>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</si>
  <si>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</si>
  <si>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</si>
  <si>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</si>
  <si>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</si>
  <si>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</si>
  <si>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</si>
  <si>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</si>
  <si>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</si>
  <si>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</si>
  <si>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</si>
  <si>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</si>
  <si>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</si>
  <si>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</si>
  <si>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</si>
  <si>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</si>
  <si>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</si>
  <si>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</si>
  <si>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</si>
  <si>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</si>
  <si>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</si>
  <si>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</si>
  <si>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</si>
  <si>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</si>
  <si>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</si>
  <si>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</si>
  <si>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</si>
  <si>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</si>
  <si>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</si>
  <si>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</si>
  <si>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</si>
  <si>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</si>
  <si>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</si>
  <si>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</si>
  <si>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</si>
  <si>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</si>
  <si>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</si>
  <si>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</si>
  <si>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</si>
  <si>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</si>
  <si>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</si>
  <si>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</si>
  <si>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</si>
  <si>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</si>
  <si>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</si>
  <si>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</si>
  <si>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</si>
  <si>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</si>
  <si>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</si>
  <si>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</si>
  <si>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</si>
  <si>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</si>
  <si>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</si>
  <si>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</si>
  <si>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</si>
  <si>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</si>
  <si>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</si>
  <si>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</si>
  <si>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</si>
  <si>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</si>
  <si>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</si>
  <si>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</si>
  <si>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</si>
  <si>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</si>
  <si>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</si>
  <si>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</si>
  <si>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</si>
  <si>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</si>
  <si>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</si>
  <si>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</si>
  <si>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</si>
  <si>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</si>
  <si>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</si>
  <si>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</si>
  <si>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</si>
  <si>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</si>
  <si>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</si>
  <si>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</si>
  <si>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</si>
  <si>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</si>
  <si>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</si>
  <si>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</si>
  <si>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</si>
  <si>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</si>
  <si>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</si>
  <si>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</si>
  <si>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</si>
  <si>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</si>
  <si>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</si>
  <si>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</si>
  <si>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</si>
  <si>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</si>
  <si>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</si>
  <si>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</si>
  <si>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</si>
  <si>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</si>
  <si>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</si>
  <si>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</si>
  <si>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</si>
  <si>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</si>
  <si>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</si>
  <si>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</si>
  <si>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</si>
  <si>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</si>
  <si>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</si>
  <si>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</si>
  <si>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</si>
  <si>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</si>
  <si>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</si>
  <si>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</si>
  <si>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</si>
  <si>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</si>
  <si>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</si>
  <si>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</si>
  <si>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</si>
  <si>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</si>
  <si>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</si>
  <si>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</si>
  <si>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</si>
  <si>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</si>
  <si>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</si>
  <si>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</si>
  <si>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</si>
  <si>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</si>
  <si>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</si>
  <si>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</si>
  <si>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</si>
  <si>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</si>
  <si>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</si>
  <si>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</si>
  <si>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</si>
  <si>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</si>
  <si>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</si>
  <si>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</si>
  <si>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</si>
  <si>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</si>
  <si>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</si>
  <si>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</si>
  <si>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</si>
  <si>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</si>
  <si>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</si>
  <si>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</si>
  <si>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</si>
  <si>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</si>
  <si>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</si>
  <si>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</si>
  <si>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</si>
  <si>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</si>
  <si>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</si>
  <si>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</si>
  <si>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</si>
  <si>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</si>
  <si>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</si>
  <si>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</si>
  <si>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</si>
  <si>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</si>
  <si>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</si>
  <si>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</si>
  <si>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</si>
  <si>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</si>
  <si>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</si>
  <si>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</si>
  <si>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</si>
  <si>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</si>
  <si>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</si>
  <si>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</si>
  <si>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</si>
  <si>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</si>
  <si>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</si>
  <si>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</si>
  <si>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</si>
  <si>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</si>
  <si>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</si>
  <si>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</si>
  <si>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</si>
  <si>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</si>
  <si>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</si>
  <si>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</si>
  <si>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</si>
  <si>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</si>
  <si>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</si>
  <si>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</si>
  <si>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</si>
  <si>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</si>
  <si>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</si>
  <si>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</si>
  <si>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</si>
  <si>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</si>
  <si>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</si>
  <si>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</si>
  <si>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</si>
  <si>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</si>
  <si>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</si>
  <si>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</si>
  <si>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</si>
  <si>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</si>
  <si>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</si>
  <si>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</si>
  <si>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</si>
  <si>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</si>
  <si>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</si>
  <si>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</si>
  <si>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</si>
  <si>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</si>
  <si>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</si>
  <si>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</si>
  <si>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</si>
  <si>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</si>
  <si>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</si>
  <si>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</si>
  <si>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</si>
  <si>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</si>
  <si>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</si>
  <si>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</si>
  <si>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</si>
  <si>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</si>
  <si>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</si>
  <si>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</si>
  <si>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</si>
  <si>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</si>
  <si>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</si>
  <si>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</si>
  <si>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</si>
  <si>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</si>
  <si>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</si>
  <si>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</si>
  <si>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</si>
  <si>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</si>
  <si>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</si>
  <si>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</si>
  <si>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</si>
  <si>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</si>
  <si>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</si>
  <si>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</si>
  <si>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</si>
  <si>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</si>
  <si>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</si>
  <si>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</si>
  <si>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</si>
  <si>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</si>
  <si>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</si>
  <si>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</si>
  <si>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</si>
  <si>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</si>
  <si>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</si>
  <si>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</si>
  <si>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</si>
  <si>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</si>
  <si>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</si>
  <si>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</si>
  <si>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</si>
  <si>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</si>
  <si>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</si>
  <si>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</si>
  <si>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</si>
  <si>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</si>
  <si>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</si>
  <si>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</si>
  <si>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</si>
  <si>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</si>
  <si>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</si>
  <si>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</si>
  <si>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</si>
  <si>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</si>
  <si>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</si>
  <si>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</si>
  <si>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</si>
  <si>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</si>
  <si>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</si>
  <si>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</si>
  <si>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</si>
  <si>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</si>
  <si>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</si>
  <si>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</si>
  <si>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</si>
  <si>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</si>
  <si>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</si>
  <si>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</si>
  <si>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</si>
  <si>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</si>
  <si>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</si>
  <si>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</si>
  <si>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</si>
  <si>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</si>
  <si>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</si>
  <si>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</si>
  <si>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</si>
  <si>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</si>
  <si>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</si>
  <si>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</si>
  <si>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</si>
  <si>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</si>
  <si>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</si>
  <si>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</si>
  <si>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</si>
  <si>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</si>
  <si>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</si>
  <si>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</si>
  <si>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</si>
  <si>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</si>
  <si>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</si>
  <si>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</si>
  <si>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</si>
  <si>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</si>
  <si>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</si>
  <si>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</si>
  <si>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</si>
  <si>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</si>
  <si>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</si>
  <si>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</si>
  <si>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</si>
  <si>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</si>
  <si>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</si>
  <si>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</si>
  <si>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</si>
  <si>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</si>
  <si>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</si>
  <si>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</si>
  <si>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</si>
  <si>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</si>
  <si>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</si>
  <si>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</si>
  <si>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</si>
  <si>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</si>
  <si>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</si>
  <si>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</si>
  <si>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</si>
  <si>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</si>
  <si>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</si>
  <si>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</si>
  <si>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</si>
  <si>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</si>
  <si>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</si>
  <si>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</si>
  <si>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</si>
  <si>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</si>
  <si>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</si>
  <si>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</si>
  <si>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</si>
  <si>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</si>
  <si>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</si>
  <si>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</si>
  <si>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</si>
  <si>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</si>
  <si>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</si>
  <si>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</si>
  <si>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</si>
  <si>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</si>
  <si>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</si>
  <si>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</si>
  <si>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</si>
  <si>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</si>
  <si>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</si>
  <si>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</si>
  <si>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</si>
  <si>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</si>
  <si>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</si>
  <si>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</si>
  <si>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</si>
  <si>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</si>
  <si>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</si>
  <si>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</si>
  <si>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</si>
  <si>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</si>
  <si>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</si>
  <si>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</si>
  <si>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</si>
  <si>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</si>
  <si>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</si>
  <si>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</si>
  <si>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</si>
  <si>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</si>
  <si>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</si>
  <si>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</si>
  <si>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</si>
  <si>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</si>
  <si>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</si>
  <si>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</si>
  <si>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</si>
  <si>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</si>
  <si>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</si>
  <si>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</si>
  <si>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</si>
  <si>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</si>
  <si>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</si>
  <si>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</si>
  <si>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</si>
  <si>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</si>
  <si>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</si>
  <si>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</si>
  <si>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</si>
  <si>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</si>
  <si>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</si>
  <si>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</si>
  <si>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</si>
  <si>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</si>
  <si>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</si>
  <si>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</si>
  <si>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</si>
  <si>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</si>
  <si>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</si>
  <si>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</si>
  <si>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</si>
  <si>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</si>
  <si>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</si>
  <si>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</si>
  <si>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</si>
  <si>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</si>
  <si>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</si>
  <si>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</si>
  <si>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</si>
  <si>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</si>
  <si>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</si>
  <si>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</si>
  <si>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</si>
  <si>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</si>
  <si>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</si>
  <si>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</si>
  <si>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</si>
  <si>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</si>
  <si>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</si>
  <si>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</si>
  <si>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</si>
  <si>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</si>
  <si>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</si>
  <si>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</si>
  <si>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</si>
  <si>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</si>
  <si>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</si>
  <si>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</si>
  <si>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</si>
  <si>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</si>
  <si>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</si>
  <si>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</si>
  <si>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</si>
  <si>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</si>
  <si>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</si>
  <si>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</si>
  <si>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</si>
  <si>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</si>
  <si>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</si>
  <si>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</si>
  <si>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</si>
  <si>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</si>
  <si>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</si>
  <si>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</si>
  <si>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</si>
  <si>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</si>
  <si>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</si>
  <si>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</si>
  <si>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</si>
  <si>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</si>
  <si>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</si>
  <si>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</si>
  <si>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</si>
  <si>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</si>
  <si>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</si>
  <si>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</si>
  <si>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</si>
  <si>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</si>
  <si>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</si>
  <si>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</si>
  <si>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</si>
  <si>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</si>
  <si>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</si>
  <si>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</si>
  <si>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</si>
  <si>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</si>
  <si>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</si>
  <si>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</si>
  <si>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</si>
  <si>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</si>
  <si>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</si>
  <si>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</si>
  <si>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</si>
  <si>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</si>
  <si>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</si>
  <si>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</si>
  <si>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</si>
  <si>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</si>
  <si>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</si>
  <si>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</si>
  <si>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</si>
  <si>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</si>
  <si>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</si>
  <si>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</si>
  <si>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</si>
  <si>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</si>
  <si>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</si>
  <si>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</si>
  <si>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</si>
  <si>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</si>
  <si>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</si>
  <si>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</si>
  <si>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</si>
  <si>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</si>
  <si>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</si>
  <si>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</si>
  <si>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</si>
  <si>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</si>
  <si>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</si>
  <si>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</si>
  <si>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</si>
  <si>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</si>
  <si>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</si>
  <si>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</si>
  <si>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</si>
  <si>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</si>
  <si>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</si>
  <si>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</si>
  <si>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</si>
  <si>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</si>
  <si>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</si>
  <si>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</si>
  <si>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</si>
  <si>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</si>
  <si>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</si>
  <si>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</si>
  <si>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</si>
  <si>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</si>
  <si>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</si>
  <si>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</si>
  <si>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</si>
  <si>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</si>
  <si>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</si>
  <si>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</si>
  <si>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</si>
  <si>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</si>
  <si>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</si>
  <si>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</si>
  <si>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</si>
  <si>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</si>
  <si>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</si>
  <si>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</si>
  <si>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</si>
  <si>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</si>
  <si>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</si>
  <si>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</si>
  <si>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</si>
  <si>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</si>
  <si>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</si>
  <si>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</si>
  <si>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</si>
  <si>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</si>
  <si>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</si>
  <si>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</si>
  <si>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</si>
  <si>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</si>
  <si>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</si>
  <si>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</si>
  <si>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</si>
  <si>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</si>
  <si>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</si>
  <si>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</si>
  <si>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</si>
  <si>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</si>
  <si>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</si>
  <si>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</si>
  <si>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</si>
  <si>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</si>
  <si>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</si>
  <si>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</si>
  <si>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</si>
  <si>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</si>
  <si>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</si>
  <si>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</si>
  <si>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</si>
  <si>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</si>
  <si>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</si>
  <si>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</si>
  <si>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</si>
  <si>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</si>
  <si>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</si>
  <si>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</si>
  <si>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</si>
  <si>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</si>
  <si>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</si>
  <si>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</si>
  <si>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</si>
  <si>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</si>
  <si>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</si>
  <si>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</si>
  <si>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</si>
  <si>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</si>
  <si>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</si>
  <si>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</si>
  <si>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</si>
  <si>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</si>
  <si>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</si>
  <si>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</si>
  <si>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</si>
  <si>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</si>
  <si>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</si>
  <si>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</si>
  <si>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</si>
  <si>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</si>
  <si>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</si>
  <si>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</si>
  <si>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</si>
  <si>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</si>
  <si>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</si>
  <si>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</si>
  <si>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</si>
  <si>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</si>
  <si>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</si>
  <si>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</si>
  <si>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</si>
  <si>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</si>
  <si>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</si>
  <si>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</si>
  <si>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</si>
  <si>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</si>
  <si>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</si>
  <si>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</si>
  <si>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</si>
  <si>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</si>
  <si>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</si>
  <si>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</si>
  <si>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</si>
  <si>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</si>
  <si>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</si>
  <si>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</si>
  <si>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</si>
  <si>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</si>
  <si>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</si>
  <si>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</si>
  <si>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</si>
  <si>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</si>
  <si>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</si>
  <si>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</si>
  <si>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</si>
  <si>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</si>
  <si>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</si>
  <si>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</si>
  <si>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</si>
  <si>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</si>
  <si>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</si>
  <si>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</si>
  <si>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</si>
  <si>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</si>
  <si>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</si>
  <si>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</si>
  <si>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</si>
  <si>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</si>
  <si>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</si>
  <si>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</si>
  <si>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</si>
  <si>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</si>
  <si>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</si>
  <si>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</si>
  <si>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</si>
  <si>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</si>
  <si>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</si>
  <si>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</si>
  <si>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</si>
  <si>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</si>
  <si>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</si>
  <si>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</si>
  <si>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</si>
  <si>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</si>
  <si>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</si>
  <si>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</si>
  <si>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</si>
  <si>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</si>
  <si>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</si>
  <si>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</si>
  <si>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</si>
  <si>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</si>
  <si>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</si>
  <si>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</si>
  <si>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</si>
  <si>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</si>
  <si>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</si>
  <si>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</si>
  <si>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</si>
  <si>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</si>
  <si>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</si>
  <si>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</si>
  <si>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</si>
  <si>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</si>
  <si>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</si>
  <si>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</si>
  <si>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</si>
  <si>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</si>
  <si>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</si>
  <si>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</si>
  <si>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</si>
  <si>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</si>
  <si>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</si>
  <si>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</si>
  <si>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</si>
  <si>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</si>
  <si>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</si>
  <si>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</si>
  <si>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</si>
  <si>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</si>
  <si>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</si>
  <si>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</si>
  <si>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</si>
  <si>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</si>
  <si>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</si>
  <si>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</si>
  <si>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</si>
  <si>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</si>
  <si>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</si>
  <si>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</si>
  <si>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</si>
  <si>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</si>
  <si>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</si>
  <si>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</si>
  <si>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</si>
  <si>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</si>
  <si>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</si>
  <si>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</si>
  <si>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</si>
  <si>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</si>
  <si>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</si>
  <si>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</si>
  <si>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</si>
  <si>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</si>
  <si>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</si>
  <si>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</si>
  <si>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</si>
  <si>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</si>
  <si>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</si>
  <si>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</si>
  <si>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</si>
  <si>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</si>
  <si>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</si>
  <si>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</si>
  <si>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</si>
  <si>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</si>
  <si>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</si>
  <si>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</si>
  <si>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</si>
  <si>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</si>
  <si>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</si>
  <si>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</si>
  <si>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</si>
  <si>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</si>
  <si>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</si>
  <si>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</si>
  <si>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</si>
  <si>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</si>
  <si>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</si>
  <si>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</si>
  <si>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</si>
  <si>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</si>
  <si>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</si>
  <si>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</si>
  <si>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</si>
  <si>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</si>
  <si>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</si>
  <si>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</si>
  <si>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</si>
  <si>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</si>
  <si>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</si>
  <si>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</si>
  <si>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</si>
  <si>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</si>
  <si>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</si>
  <si>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</si>
  <si>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</si>
  <si>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</si>
  <si>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</si>
  <si>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</si>
  <si>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</si>
  <si>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</si>
  <si>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</si>
  <si>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</si>
  <si>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</si>
  <si>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</si>
  <si>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</si>
  <si>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</si>
  <si>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</si>
  <si>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</si>
  <si>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</si>
  <si>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</si>
  <si>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</si>
  <si>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</si>
  <si>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</si>
  <si>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</si>
  <si>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</si>
  <si>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</si>
  <si>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</si>
  <si>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</si>
  <si>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</si>
  <si>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</si>
  <si>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</si>
  <si>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</si>
  <si>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</si>
  <si>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</si>
  <si>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</si>
  <si>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</si>
  <si>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</si>
  <si>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</si>
  <si>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</si>
  <si>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</si>
  <si>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</si>
  <si>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</si>
  <si>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</si>
  <si>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</si>
  <si>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</si>
  <si>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</si>
  <si>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</si>
  <si>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</si>
  <si>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</si>
  <si>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</si>
  <si>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</si>
  <si>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</si>
  <si>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</si>
  <si>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</si>
  <si>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</si>
  <si>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</si>
  <si>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</si>
  <si>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</si>
  <si>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</si>
  <si>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</si>
  <si>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</si>
  <si>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</si>
  <si>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</si>
  <si>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</si>
  <si>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</si>
  <si>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</si>
  <si>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</si>
  <si>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</si>
  <si>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</si>
  <si>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</si>
  <si>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</si>
  <si>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</si>
  <si>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</si>
  <si>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</si>
  <si>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</si>
  <si>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</si>
  <si>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</si>
  <si>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</si>
  <si>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</si>
  <si>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</si>
  <si>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</si>
  <si>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</si>
  <si>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</si>
  <si>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</si>
  <si>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</si>
  <si>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</si>
  <si>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</si>
  <si>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</si>
  <si>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</si>
  <si>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</si>
  <si>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</si>
  <si>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</si>
  <si>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</si>
  <si>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</si>
  <si>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</si>
  <si>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</si>
  <si>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</si>
  <si>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</si>
  <si>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</si>
  <si>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</si>
  <si>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</si>
  <si>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</si>
  <si>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</si>
  <si>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</si>
  <si>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</si>
  <si>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</si>
  <si>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</si>
  <si>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</si>
  <si>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</si>
  <si>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</si>
  <si>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</si>
  <si>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</si>
  <si>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</si>
  <si>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</si>
  <si>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</si>
  <si>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</si>
  <si>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</si>
  <si>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</si>
  <si>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</si>
  <si>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</si>
  <si>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</si>
  <si>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</si>
  <si>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</si>
  <si>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</si>
  <si>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</si>
  <si>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</si>
  <si>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</si>
  <si>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</si>
  <si>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</si>
  <si>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</si>
  <si>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</si>
  <si>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</si>
  <si>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</si>
  <si>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</si>
  <si>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</si>
  <si>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</si>
  <si>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</si>
  <si>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</si>
  <si>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</si>
  <si>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</si>
  <si>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</si>
  <si>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</si>
  <si>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</si>
  <si>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</si>
  <si>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</si>
  <si>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</si>
  <si>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</si>
  <si>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</si>
  <si>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</si>
  <si>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</si>
  <si>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</si>
  <si>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</si>
  <si>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</si>
  <si>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</si>
  <si>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</si>
  <si>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</si>
  <si>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</si>
  <si>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</si>
  <si>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</si>
  <si>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</si>
  <si>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</si>
  <si>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</si>
  <si>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</si>
  <si>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</si>
  <si>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</si>
  <si>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</si>
  <si>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</si>
  <si>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</si>
  <si>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</si>
  <si>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</si>
  <si>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</si>
  <si>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</si>
  <si>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</si>
  <si>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</si>
  <si>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</si>
  <si>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</si>
  <si>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</si>
  <si>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</si>
  <si>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</si>
  <si>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</si>
  <si>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</si>
  <si>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</si>
  <si>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</si>
  <si>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</si>
  <si>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</si>
  <si>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</si>
  <si>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</si>
  <si>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</si>
  <si>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</si>
  <si>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</si>
  <si>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</si>
  <si>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</si>
  <si>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</si>
  <si>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</si>
  <si>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</si>
  <si>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</si>
  <si>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</si>
  <si>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</si>
  <si>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</si>
  <si>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</si>
  <si>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</si>
  <si>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</si>
  <si>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</si>
  <si>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</si>
  <si>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</si>
  <si>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</si>
  <si>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</si>
  <si>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</si>
  <si>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</si>
  <si>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</si>
  <si>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</si>
  <si>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</si>
  <si>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</si>
  <si>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</si>
  <si>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</si>
  <si>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</si>
  <si>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</si>
  <si>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</si>
  <si>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</si>
  <si>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</si>
  <si>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</si>
  <si>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</si>
  <si>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</si>
  <si>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</si>
  <si>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</si>
  <si>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</si>
  <si>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</si>
  <si>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</si>
  <si>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</si>
  <si>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</si>
  <si>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</si>
  <si>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</si>
  <si>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</si>
  <si>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</si>
  <si>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</si>
  <si>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</si>
  <si>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</si>
  <si>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</si>
  <si>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</si>
  <si>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</si>
  <si>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</si>
  <si>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</si>
  <si>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</si>
  <si>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</si>
  <si>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</si>
  <si>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</si>
  <si>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</si>
  <si>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</si>
  <si>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</si>
  <si>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</si>
  <si>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</si>
  <si>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</si>
  <si>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</si>
  <si>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</si>
  <si>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</si>
  <si>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</si>
  <si>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</si>
  <si>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</si>
  <si>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</si>
  <si>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</si>
  <si>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</si>
  <si>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</si>
  <si>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</si>
  <si>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</si>
  <si>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</si>
  <si>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</si>
  <si>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</si>
  <si>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</si>
  <si>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</si>
  <si>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</si>
  <si>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</si>
  <si>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</si>
  <si>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</si>
  <si>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</si>
  <si>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</si>
  <si>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</si>
  <si>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</si>
  <si>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</si>
  <si>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</si>
  <si>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</si>
  <si>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</si>
  <si>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</si>
  <si>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</si>
  <si>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</si>
  <si>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</si>
  <si>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</si>
  <si>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</si>
  <si>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</si>
  <si>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</si>
  <si>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</si>
  <si>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</si>
  <si>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</si>
  <si>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</si>
  <si>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</si>
  <si>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</si>
  <si>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</si>
  <si>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</si>
  <si>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</si>
  <si>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</si>
  <si>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</si>
  <si>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</si>
  <si>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</si>
  <si>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</si>
  <si>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</si>
  <si>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</si>
  <si>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</si>
  <si>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</si>
  <si>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</si>
  <si>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</si>
  <si>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</si>
  <si>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</si>
  <si>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</si>
  <si>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</si>
  <si>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</si>
  <si>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</si>
  <si>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</si>
  <si>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</si>
  <si>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</si>
  <si>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</si>
  <si>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</si>
  <si>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</si>
  <si>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</si>
  <si>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</si>
  <si>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</si>
  <si>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</si>
  <si>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</si>
  <si>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</si>
  <si>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</si>
  <si>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</si>
  <si>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</si>
  <si>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</si>
  <si>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</si>
  <si>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</si>
  <si>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</si>
  <si>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</si>
  <si>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</si>
  <si>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</si>
  <si>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</si>
  <si>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</si>
  <si>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</si>
  <si>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</si>
  <si>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</si>
  <si>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</si>
  <si>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</si>
  <si>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</si>
  <si>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</si>
  <si>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</si>
  <si>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</si>
  <si>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</si>
  <si>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</si>
  <si>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</si>
  <si>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</si>
  <si>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</si>
  <si>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</si>
  <si>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</si>
  <si>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</si>
  <si>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</si>
  <si>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</si>
  <si>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</si>
  <si>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</si>
  <si>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</si>
  <si>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</si>
  <si>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</si>
  <si>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</si>
  <si>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</si>
  <si>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</si>
  <si>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</si>
  <si>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</si>
  <si>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</si>
  <si>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</si>
  <si>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</si>
  <si>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</si>
  <si>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</si>
  <si>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</si>
  <si>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</si>
  <si>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</si>
  <si>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</si>
  <si>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</si>
  <si>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</si>
  <si>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</si>
  <si>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</si>
  <si>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</si>
  <si>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</si>
  <si>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</si>
  <si>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</si>
  <si>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</si>
  <si>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</si>
  <si>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</si>
  <si>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</si>
  <si>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</si>
  <si>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</si>
  <si>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</si>
  <si>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</si>
  <si>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</si>
  <si>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</si>
  <si>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</si>
  <si>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</si>
  <si>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</si>
  <si>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</si>
  <si>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</si>
  <si>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</si>
  <si>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</si>
  <si>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</si>
  <si>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</si>
  <si>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</si>
  <si>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</si>
  <si>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</si>
  <si>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</si>
  <si>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</si>
  <si>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</si>
  <si>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</si>
  <si>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</si>
  <si>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</si>
  <si>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</si>
  <si>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</si>
  <si>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</si>
  <si>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</si>
  <si>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</si>
  <si>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</si>
  <si>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</si>
  <si>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</si>
  <si>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</si>
  <si>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</si>
  <si>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</si>
  <si>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</si>
  <si>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</si>
  <si>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</si>
  <si>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</si>
  <si>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</si>
  <si>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</si>
  <si>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</si>
  <si>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</si>
  <si>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</si>
  <si>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</si>
  <si>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</si>
  <si>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</si>
  <si>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</si>
  <si>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</si>
  <si>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</si>
  <si>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</si>
  <si>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</si>
  <si>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</si>
  <si>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</si>
  <si>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</si>
  <si>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</si>
  <si>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</si>
  <si>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</si>
  <si>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</si>
  <si>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</si>
  <si>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</si>
  <si>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</si>
  <si>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</si>
  <si>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</si>
  <si>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</si>
  <si>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</si>
  <si>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</si>
  <si>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</si>
  <si>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</si>
  <si>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</si>
  <si>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</si>
  <si>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</si>
  <si>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</si>
  <si>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</si>
  <si>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</si>
  <si>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</si>
  <si>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</si>
  <si>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</si>
  <si>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</si>
  <si>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</si>
  <si>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</si>
  <si>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</si>
  <si>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</si>
  <si>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</si>
  <si>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</si>
  <si>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</si>
  <si>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</si>
  <si>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</si>
  <si>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</si>
  <si>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</si>
  <si>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</si>
  <si>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</si>
  <si>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</si>
  <si>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</si>
  <si>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</si>
  <si>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</si>
  <si>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</si>
  <si>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</si>
  <si>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</si>
  <si>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</si>
  <si>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</si>
  <si>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</si>
  <si>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</si>
  <si>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</si>
  <si>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</si>
  <si>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</si>
  <si>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</si>
  <si>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</si>
  <si>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</si>
  <si>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</si>
  <si>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</si>
  <si>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</si>
  <si>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</si>
  <si>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</si>
  <si>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</si>
  <si>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</si>
  <si>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</si>
  <si>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</si>
  <si>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</si>
  <si>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</si>
  <si>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</si>
  <si>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</si>
  <si>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</si>
  <si>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</si>
  <si>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</si>
  <si>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</si>
  <si>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</si>
  <si>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</si>
  <si>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</si>
  <si>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</si>
  <si>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</si>
  <si>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</si>
  <si>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</si>
  <si>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</si>
  <si>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</si>
  <si>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</si>
  <si>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</si>
  <si>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</si>
  <si>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</si>
  <si>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</si>
  <si>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</si>
  <si>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</si>
  <si>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</si>
  <si>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</si>
  <si>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</si>
  <si>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</si>
  <si>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</si>
  <si>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</si>
  <si>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</si>
  <si>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</si>
  <si>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</si>
  <si>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</si>
  <si>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</si>
  <si>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</si>
  <si>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</si>
  <si>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</si>
  <si>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</si>
  <si>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</si>
  <si>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</si>
  <si>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</si>
  <si>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</si>
  <si>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</si>
  <si>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</si>
  <si>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</si>
  <si>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</si>
  <si>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</si>
  <si>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</si>
  <si>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</si>
  <si>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</si>
  <si>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</si>
  <si>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</si>
  <si>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</si>
  <si>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</si>
  <si>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</si>
  <si>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</si>
  <si>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</si>
  <si>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</si>
  <si>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</si>
  <si>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</si>
  <si>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</si>
  <si>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</si>
  <si>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</si>
  <si>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</si>
  <si>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</si>
  <si>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</si>
  <si>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</si>
  <si>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</si>
  <si>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</si>
  <si>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</si>
  <si>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</si>
  <si>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</si>
  <si>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</si>
  <si>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</si>
  <si>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</si>
  <si>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</si>
  <si>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</si>
  <si>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</si>
  <si>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</si>
  <si>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</si>
  <si>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</si>
  <si>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</si>
  <si>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</si>
  <si>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</si>
  <si>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</si>
  <si>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</si>
  <si>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</si>
  <si>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</si>
  <si>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</si>
  <si>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</si>
  <si>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</si>
  <si>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</si>
  <si>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</si>
  <si>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</si>
  <si>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</si>
  <si>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</si>
  <si>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</si>
  <si>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</si>
  <si>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</si>
  <si>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</si>
  <si>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</si>
  <si>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</si>
  <si>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</si>
  <si>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</si>
  <si>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</si>
  <si>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</si>
  <si>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</si>
  <si>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</si>
  <si>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</si>
  <si>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</si>
  <si>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</si>
  <si>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</si>
  <si>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</si>
  <si>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</si>
  <si>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</si>
  <si>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</si>
  <si>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</si>
  <si>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</si>
  <si>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</si>
  <si>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</si>
  <si>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</si>
  <si>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</si>
  <si>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</si>
  <si>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</si>
  <si>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</si>
  <si>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</si>
  <si>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</si>
  <si>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</si>
  <si>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</si>
  <si>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</si>
  <si>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</si>
  <si>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</si>
  <si>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</si>
  <si>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</si>
  <si>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</si>
  <si>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</si>
  <si>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</si>
  <si>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</si>
  <si>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</si>
  <si>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</si>
  <si>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</si>
  <si>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</si>
  <si>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</si>
  <si>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</si>
  <si>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</si>
  <si>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</si>
  <si>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</si>
  <si>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</si>
  <si>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</si>
  <si>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</si>
  <si>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</si>
  <si>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</si>
  <si>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</si>
  <si>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</si>
  <si>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</si>
  <si>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</si>
  <si>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</si>
  <si>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</si>
  <si>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</si>
  <si>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</si>
  <si>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</si>
  <si>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</si>
  <si>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</si>
  <si>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</si>
  <si>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</si>
  <si>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</si>
  <si>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</si>
  <si>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</si>
  <si>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</si>
  <si>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</si>
  <si>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</si>
  <si>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</si>
  <si>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</si>
  <si>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</si>
  <si>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</si>
  <si>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</si>
  <si>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</si>
  <si>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</si>
  <si>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</si>
  <si>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</si>
  <si>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</si>
  <si>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</si>
  <si>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</si>
  <si>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</si>
  <si>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</si>
  <si>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</si>
  <si>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</si>
  <si>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</si>
  <si>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</si>
  <si>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</si>
  <si>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</si>
  <si>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</si>
  <si>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</si>
  <si>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</si>
  <si>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</si>
  <si>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</si>
  <si>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</si>
  <si>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</si>
  <si>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</si>
  <si>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</si>
  <si>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</si>
  <si>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</si>
  <si>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</si>
  <si>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</si>
  <si>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</si>
  <si>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</si>
  <si>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</si>
  <si>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</si>
  <si>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</si>
  <si>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</si>
  <si>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</si>
  <si>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</si>
  <si>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</si>
  <si>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</si>
  <si>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</si>
  <si>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</si>
  <si>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</si>
  <si>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</si>
  <si>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</si>
  <si>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</si>
  <si>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</si>
  <si>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</si>
  <si>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</si>
  <si>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</si>
  <si>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</si>
  <si>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</si>
  <si>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</si>
  <si>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</si>
  <si>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</si>
  <si>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</si>
  <si>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</si>
  <si>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</si>
  <si>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</si>
  <si>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</si>
  <si>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</si>
  <si>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</si>
  <si>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</si>
  <si>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</si>
  <si>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</si>
  <si>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</si>
  <si>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</si>
  <si>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</si>
  <si>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</si>
  <si>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</si>
  <si>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</si>
  <si>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</si>
  <si>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</si>
  <si>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</si>
  <si>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</si>
  <si>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</si>
  <si>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</si>
  <si>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</si>
  <si>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</si>
  <si>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</si>
  <si>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</si>
  <si>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</si>
  <si>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</si>
  <si>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</si>
  <si>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</si>
  <si>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</si>
  <si>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</si>
  <si>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</si>
  <si>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</si>
  <si>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</si>
  <si>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</si>
  <si>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</si>
  <si>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</si>
  <si>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</si>
  <si>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</si>
  <si>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</si>
  <si>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</si>
  <si>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</si>
  <si>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</si>
  <si>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</si>
  <si>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</si>
  <si>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</si>
  <si>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</si>
  <si>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</si>
  <si>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</si>
  <si>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</si>
  <si>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</si>
  <si>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</si>
  <si>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</si>
  <si>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</si>
  <si>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</si>
  <si>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</si>
  <si>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</si>
  <si>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</si>
  <si>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</si>
  <si>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</si>
  <si>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</si>
  <si>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</si>
  <si>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</si>
  <si>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</si>
  <si>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</si>
  <si>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</si>
  <si>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</si>
  <si>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</si>
  <si>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</si>
  <si>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</si>
  <si>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</si>
  <si>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</si>
  <si>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</si>
  <si>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</si>
  <si>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</si>
  <si>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</si>
  <si>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</si>
  <si>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</si>
  <si>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</si>
  <si>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</si>
  <si>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</si>
  <si>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</si>
  <si>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</si>
  <si>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</si>
  <si>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</si>
  <si>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</si>
  <si>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</si>
  <si>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</si>
  <si>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</si>
  <si>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</si>
  <si>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</si>
  <si>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</si>
  <si>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</si>
  <si>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</si>
  <si>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</si>
  <si>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</si>
  <si>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</si>
  <si>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</si>
  <si>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</si>
  <si>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</si>
  <si>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</si>
  <si>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</si>
  <si>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</si>
  <si>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</si>
  <si>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</si>
  <si>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</si>
  <si>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</si>
  <si>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</si>
  <si>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</si>
  <si>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</si>
  <si>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</si>
  <si>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</si>
  <si>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</si>
  <si>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</si>
  <si>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</si>
  <si>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</si>
  <si>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</si>
  <si>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</si>
  <si>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</si>
  <si>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</si>
  <si>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</si>
  <si>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</si>
  <si>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</si>
  <si>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</si>
  <si>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</si>
  <si>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</si>
  <si>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</si>
  <si>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</si>
  <si>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</si>
  <si>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</si>
  <si>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</si>
  <si>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</si>
  <si>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</si>
  <si>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</si>
  <si>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</si>
  <si>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</si>
  <si>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</si>
  <si>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</si>
  <si>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</si>
  <si>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</si>
  <si>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</si>
  <si>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</si>
  <si>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</si>
  <si>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</si>
  <si>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</si>
  <si>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</si>
  <si>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</si>
  <si>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</si>
  <si>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</si>
  <si>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</si>
  <si>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</si>
  <si>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</si>
  <si>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</si>
  <si>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</si>
  <si>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</si>
  <si>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</si>
  <si>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</si>
  <si>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</si>
  <si>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</si>
  <si>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</si>
  <si>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</si>
  <si>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</si>
  <si>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</si>
  <si>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</si>
  <si>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</si>
  <si>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</si>
  <si>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</si>
  <si>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</si>
  <si>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</si>
  <si>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</si>
  <si>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</si>
  <si>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</si>
  <si>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</si>
  <si>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</si>
  <si>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</si>
  <si>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</si>
  <si>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</si>
  <si>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</si>
  <si>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</si>
  <si>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</si>
  <si>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</si>
  <si>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</si>
  <si>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</si>
  <si>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</si>
  <si>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</si>
  <si>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</si>
  <si>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</si>
  <si>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</si>
  <si>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</si>
  <si>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</si>
  <si>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</si>
  <si>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</si>
  <si>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</si>
  <si>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</si>
  <si>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</si>
  <si>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</si>
  <si>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</si>
  <si>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</si>
  <si>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</si>
  <si>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</si>
  <si>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</si>
  <si>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</si>
  <si>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</si>
  <si>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</si>
  <si>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</si>
  <si>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</si>
  <si>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</si>
  <si>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</si>
  <si>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</si>
  <si>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</si>
  <si>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</si>
  <si>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</si>
  <si>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</si>
  <si>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</si>
  <si>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</si>
  <si>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</si>
  <si>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</si>
  <si>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</si>
  <si>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</si>
  <si>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</si>
  <si>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</si>
  <si>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</si>
  <si>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</si>
  <si>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</si>
  <si>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</si>
  <si>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</si>
  <si>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</si>
  <si>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</si>
  <si>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</si>
  <si>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</si>
  <si>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</si>
  <si>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</si>
  <si>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</si>
  <si>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</si>
  <si>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</si>
  <si>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</si>
  <si>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</si>
  <si>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</si>
  <si>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</si>
  <si>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</si>
  <si>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</si>
  <si>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</si>
  <si>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</si>
  <si>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</si>
  <si>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</si>
  <si>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</si>
  <si>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</si>
  <si>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</si>
  <si>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</si>
  <si>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</si>
  <si>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</si>
  <si>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</si>
  <si>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</si>
  <si>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</si>
  <si>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</si>
  <si>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</si>
  <si>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</si>
  <si>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</si>
  <si>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</si>
  <si>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</si>
  <si>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</si>
  <si>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</si>
  <si>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</si>
  <si>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</si>
  <si>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</si>
  <si>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</si>
  <si>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</si>
  <si>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</si>
  <si>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</si>
  <si>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</si>
  <si>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</si>
  <si>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</si>
  <si>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</si>
  <si>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</si>
  <si>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</si>
  <si>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</si>
  <si>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</si>
  <si>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</si>
  <si>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</si>
  <si>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</si>
  <si>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</si>
  <si>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</si>
  <si>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</si>
  <si>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</si>
  <si>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</si>
  <si>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</si>
  <si>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</si>
  <si>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</si>
  <si>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</si>
  <si>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</si>
  <si>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</si>
  <si>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</si>
  <si>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</si>
  <si>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</si>
  <si>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</si>
  <si>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</si>
  <si>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</si>
  <si>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</si>
  <si>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</si>
  <si>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</si>
  <si>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</si>
  <si>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</si>
  <si>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</si>
  <si>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</si>
  <si>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</si>
  <si>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</si>
  <si>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</si>
  <si>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</si>
  <si>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</si>
  <si>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</si>
  <si>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</si>
  <si>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</si>
  <si>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</si>
  <si>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</si>
  <si>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</si>
  <si>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</si>
  <si>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</si>
  <si>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</si>
  <si>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</si>
  <si>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</si>
  <si>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</si>
  <si>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</si>
  <si>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</si>
  <si>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</si>
  <si>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</si>
  <si>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</si>
  <si>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</si>
  <si>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</si>
  <si>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</si>
  <si>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</si>
  <si>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</si>
  <si>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</si>
  <si>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</si>
  <si>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</si>
  <si>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</si>
  <si>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</si>
  <si>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</si>
  <si>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</si>
  <si>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</si>
  <si>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</si>
  <si>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</si>
  <si>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</si>
  <si>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</si>
  <si>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</si>
  <si>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</si>
  <si>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</si>
  <si>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</si>
  <si>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</si>
  <si>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</si>
  <si>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</si>
  <si>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</si>
  <si>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</si>
  <si>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</si>
  <si>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</si>
  <si>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</si>
  <si>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</si>
  <si>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</si>
  <si>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</si>
  <si>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</si>
  <si>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</si>
  <si>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</si>
  <si>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</si>
  <si>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</si>
  <si>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</si>
  <si>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</si>
  <si>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</si>
  <si>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</si>
  <si>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</si>
  <si>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</si>
  <si>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</si>
  <si>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</si>
  <si>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</si>
  <si>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</si>
  <si>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</si>
  <si>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</si>
  <si>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</si>
  <si>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</si>
  <si>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</si>
  <si>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</si>
  <si>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</si>
  <si>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</si>
  <si>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</si>
  <si>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</si>
  <si>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</si>
  <si>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</si>
  <si>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</si>
  <si>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</si>
  <si>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</si>
  <si>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</si>
  <si>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</si>
  <si>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</si>
  <si>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</si>
  <si>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</si>
  <si>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</si>
  <si>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</si>
  <si>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</si>
  <si>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</si>
  <si>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</si>
  <si>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</si>
  <si>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</si>
  <si>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</si>
  <si>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</si>
  <si>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</si>
  <si>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</si>
  <si>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</si>
  <si>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</si>
  <si>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</si>
  <si>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</si>
  <si>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</si>
  <si>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</si>
  <si>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</si>
  <si>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</si>
  <si>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</si>
  <si>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</si>
  <si>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</si>
  <si>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</si>
  <si>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</si>
  <si>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</si>
  <si>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</si>
  <si>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</si>
  <si>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</si>
  <si>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</si>
  <si>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</si>
  <si>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</si>
  <si>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</si>
  <si>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</si>
  <si>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</si>
  <si>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</si>
  <si>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</si>
  <si>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</si>
  <si>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</si>
  <si>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</si>
  <si>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</si>
  <si>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</si>
  <si>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</si>
  <si>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</si>
  <si>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</si>
  <si>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</si>
  <si>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</si>
  <si>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</si>
  <si>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</si>
  <si>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</si>
  <si>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</si>
  <si>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</si>
  <si>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</si>
  <si>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</si>
  <si>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</si>
  <si>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</si>
  <si>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</si>
  <si>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</si>
  <si>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</si>
  <si>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</si>
  <si>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</si>
  <si>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</si>
  <si>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</si>
  <si>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</si>
  <si>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</si>
  <si>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</si>
  <si>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</si>
  <si>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</si>
  <si>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</si>
  <si>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</si>
  <si>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</si>
  <si>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</si>
  <si>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</si>
  <si>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</si>
  <si>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</si>
  <si>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</si>
  <si>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</si>
  <si>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</si>
  <si>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</si>
  <si>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</si>
  <si>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</si>
  <si>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</si>
  <si>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</si>
  <si>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</si>
  <si>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</si>
  <si>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</si>
  <si>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</si>
  <si>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</si>
  <si>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</si>
  <si>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</si>
  <si>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</si>
  <si>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</si>
  <si>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</si>
  <si>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</si>
  <si>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</si>
  <si>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</si>
  <si>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</si>
  <si>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</si>
  <si>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</si>
  <si>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</si>
  <si>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</si>
  <si>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</si>
  <si>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</si>
  <si>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</si>
  <si>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</si>
  <si>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</si>
  <si>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</si>
  <si>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</si>
  <si>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</si>
  <si>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</si>
  <si>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</si>
  <si>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</si>
  <si>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</si>
  <si>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</si>
  <si>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</si>
  <si>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</si>
  <si>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</si>
  <si>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</si>
  <si>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</si>
  <si>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</si>
  <si>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</si>
  <si>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</si>
  <si>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</si>
  <si>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</si>
  <si>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</si>
  <si>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</si>
  <si>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</si>
  <si>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</si>
  <si>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</si>
  <si>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</si>
  <si>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</si>
  <si>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</si>
  <si>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</si>
  <si>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</si>
  <si>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</si>
  <si>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</si>
  <si>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</si>
  <si>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</si>
  <si>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</si>
  <si>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</si>
  <si>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</si>
  <si>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</si>
  <si>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</si>
  <si>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</si>
  <si>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</si>
  <si>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</si>
  <si>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</si>
  <si>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</si>
  <si>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</si>
  <si>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</si>
  <si>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</si>
  <si>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</si>
  <si>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</si>
  <si>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</si>
  <si>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</si>
  <si>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</si>
  <si>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</si>
  <si>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</si>
  <si>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</si>
  <si>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</si>
  <si>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</si>
  <si>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</si>
  <si>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</si>
  <si>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</si>
  <si>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</si>
  <si>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</si>
  <si>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</si>
  <si>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</si>
  <si>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</si>
  <si>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</si>
  <si>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</si>
  <si>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</si>
  <si>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</si>
  <si>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</si>
  <si>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</si>
  <si>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</si>
  <si>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</si>
  <si>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</si>
  <si>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</si>
  <si>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</si>
  <si>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</si>
  <si>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</si>
  <si>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</si>
  <si>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</si>
  <si>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</si>
  <si>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</si>
  <si>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</si>
  <si>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</si>
  <si>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</si>
  <si>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</si>
  <si>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</si>
  <si>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</si>
  <si>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</si>
  <si>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</si>
  <si>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</si>
  <si>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</si>
  <si>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</si>
  <si>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</si>
  <si>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</si>
  <si>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</si>
  <si>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</si>
  <si>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</si>
  <si>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</si>
  <si>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</si>
  <si>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</si>
  <si>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</si>
  <si>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</si>
  <si>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</si>
  <si>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</si>
  <si>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</si>
  <si>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</si>
  <si>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</si>
  <si>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</si>
  <si>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</si>
  <si>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</si>
  <si>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</si>
  <si>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</si>
  <si>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</si>
  <si>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</si>
  <si>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</si>
  <si>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</si>
  <si>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</si>
  <si>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</si>
  <si>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</si>
  <si>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</si>
  <si>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</si>
  <si>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</si>
  <si>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</si>
  <si>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</si>
  <si>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</si>
  <si>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</si>
  <si>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</si>
  <si>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</si>
  <si>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</si>
  <si>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</si>
  <si>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</si>
  <si>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</si>
  <si>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</si>
  <si>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</si>
  <si>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</si>
  <si>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</si>
  <si>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</si>
  <si>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</si>
  <si>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</si>
  <si>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</si>
  <si>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</si>
  <si>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</si>
  <si>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</si>
  <si>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</si>
  <si>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</si>
  <si>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</si>
  <si>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</si>
  <si>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</si>
  <si>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</si>
  <si>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</si>
  <si>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</si>
  <si>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</si>
  <si>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</si>
  <si>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</si>
  <si>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</si>
  <si>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</si>
  <si>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</si>
  <si>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</si>
  <si>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</si>
  <si>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</si>
  <si>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</si>
  <si>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</si>
  <si>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</si>
  <si>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</si>
  <si>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</si>
  <si>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</si>
  <si>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</si>
  <si>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</si>
  <si>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</si>
  <si>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</si>
  <si>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</si>
  <si>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</si>
  <si>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</si>
  <si>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</si>
  <si>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</si>
  <si>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</si>
  <si>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</si>
  <si>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</si>
  <si>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</si>
  <si>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</si>
  <si>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</si>
  <si>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</si>
  <si>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</si>
  <si>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</si>
  <si>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</si>
  <si>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</si>
  <si>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</si>
  <si>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</si>
  <si>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</si>
  <si>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</si>
  <si>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</si>
  <si>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</si>
  <si>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</si>
  <si>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</si>
  <si>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</si>
  <si>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</si>
  <si>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</si>
  <si>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</si>
  <si>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</si>
  <si>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</si>
  <si>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</si>
  <si>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</si>
  <si>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</si>
  <si>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</si>
  <si>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</si>
  <si>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</si>
  <si>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</si>
  <si>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</si>
  <si>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</si>
  <si>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</si>
  <si>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</si>
  <si>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</si>
  <si>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</si>
  <si>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</si>
  <si>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</si>
  <si>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</si>
  <si>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</si>
  <si>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</si>
  <si>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</si>
  <si>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</si>
  <si>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</si>
  <si>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</si>
  <si>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</si>
  <si>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</si>
  <si>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</si>
  <si>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</si>
  <si>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</si>
  <si>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</si>
  <si>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</si>
  <si>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</si>
  <si>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</si>
  <si>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</si>
  <si>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</si>
  <si>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</si>
  <si>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</si>
  <si>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</si>
  <si>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</si>
  <si>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</si>
  <si>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</si>
  <si>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</si>
  <si>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</si>
  <si>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</si>
  <si>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</si>
  <si>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</si>
  <si>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</si>
  <si>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</si>
  <si>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</si>
  <si>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</si>
  <si>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</si>
  <si>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</si>
  <si>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</si>
  <si>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</si>
  <si>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</si>
  <si>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</si>
  <si>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</si>
  <si>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</si>
  <si>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</si>
  <si>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</si>
  <si>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</si>
  <si>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</si>
  <si>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</si>
  <si>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</si>
  <si>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</si>
  <si>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</si>
  <si>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</si>
  <si>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</si>
  <si>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</si>
  <si>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</si>
  <si>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</si>
  <si>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</si>
  <si>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</si>
  <si>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</si>
  <si>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</si>
  <si>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</si>
  <si>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</si>
  <si>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</si>
  <si>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</si>
  <si>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</si>
  <si>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</si>
  <si>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</si>
  <si>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</si>
  <si>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</si>
  <si>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</si>
  <si>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</si>
  <si>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</si>
  <si>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</si>
  <si>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</si>
  <si>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</si>
  <si>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</si>
  <si>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</si>
  <si>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</si>
  <si>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</si>
  <si>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</si>
  <si>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</si>
  <si>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</si>
  <si>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</si>
  <si>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</si>
  <si>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</si>
  <si>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</si>
  <si>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</si>
  <si>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</si>
  <si>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</si>
  <si>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</si>
  <si>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</si>
  <si>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</si>
  <si>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</si>
  <si>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</si>
  <si>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</si>
  <si>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</si>
  <si>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</si>
  <si>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</si>
  <si>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</si>
  <si>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</si>
  <si>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</si>
  <si>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</si>
  <si>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</si>
  <si>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</si>
  <si>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</si>
  <si>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</si>
  <si>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</si>
  <si>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</si>
  <si>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</si>
  <si>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</si>
  <si>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</si>
  <si>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</si>
  <si>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</si>
  <si>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</si>
  <si>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</si>
  <si>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</si>
  <si>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</si>
  <si>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</si>
  <si>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</si>
  <si>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</si>
  <si>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</si>
  <si>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</si>
  <si>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</si>
  <si>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</si>
  <si>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</si>
  <si>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</si>
  <si>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</si>
  <si>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</si>
  <si>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</si>
  <si>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</si>
  <si>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</si>
  <si>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</si>
  <si>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</si>
  <si>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</si>
  <si>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</si>
  <si>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</si>
  <si>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</si>
  <si>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</si>
  <si>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</si>
  <si>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</si>
  <si>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</si>
  <si>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</si>
  <si>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</si>
  <si>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</si>
  <si>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</si>
  <si>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</si>
  <si>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</si>
  <si>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</si>
  <si>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</si>
  <si>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</si>
  <si>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</si>
  <si>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</si>
  <si>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</si>
  <si>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</si>
  <si>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</si>
  <si>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</si>
  <si>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</si>
  <si>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</si>
  <si>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</si>
  <si>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</si>
  <si>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</si>
  <si>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</si>
  <si>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</si>
  <si>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</si>
  <si>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</si>
  <si>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</si>
  <si>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</si>
  <si>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</si>
  <si>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</si>
  <si>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</si>
  <si>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</si>
  <si>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</si>
  <si>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</si>
  <si>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</si>
  <si>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</si>
  <si>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</si>
  <si>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</si>
  <si>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</si>
  <si>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</si>
  <si>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</si>
  <si>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</si>
  <si>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</si>
  <si>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</si>
  <si>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</si>
  <si>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</si>
  <si>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</si>
  <si>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</si>
  <si>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</si>
  <si>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</si>
  <si>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</si>
  <si>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</si>
  <si>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</si>
  <si>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</si>
  <si>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</si>
  <si>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</si>
  <si>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</si>
  <si>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</si>
  <si>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</si>
  <si>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</si>
  <si>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</si>
  <si>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</si>
  <si>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</si>
  <si>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</si>
  <si>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</si>
  <si>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</si>
  <si>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</si>
  <si>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</si>
  <si>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</si>
  <si>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</si>
  <si>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</si>
  <si>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</si>
  <si>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</si>
  <si>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</si>
  <si>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</si>
  <si>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</si>
  <si>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</si>
  <si>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</si>
  <si>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</si>
  <si>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</si>
  <si>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</si>
  <si>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</si>
  <si>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</si>
  <si>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</si>
  <si>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</si>
  <si>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</si>
  <si>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</si>
  <si>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</si>
  <si>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</si>
  <si>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</si>
  <si>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</si>
  <si>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</si>
  <si>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</si>
  <si>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</si>
  <si>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</si>
  <si>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</si>
  <si>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</si>
  <si>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</si>
  <si>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</si>
  <si>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</si>
  <si>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</si>
  <si>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</si>
  <si>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</si>
  <si>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</si>
  <si>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</si>
  <si>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</si>
  <si>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</si>
  <si>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</si>
  <si>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</si>
  <si>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</si>
  <si>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</si>
  <si>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</si>
  <si>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</si>
  <si>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</si>
  <si>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</si>
  <si>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</si>
  <si>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</si>
  <si>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</si>
  <si>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</si>
  <si>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</si>
  <si>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</si>
  <si>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</si>
  <si>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</si>
  <si>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</si>
  <si>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</si>
  <si>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</si>
  <si>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</si>
  <si>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</si>
  <si>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</si>
  <si>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</si>
  <si>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</si>
  <si>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</si>
  <si>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</si>
  <si>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</si>
  <si>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</si>
  <si>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</si>
  <si>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</si>
  <si>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</si>
  <si>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</si>
  <si>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</si>
  <si>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</si>
  <si>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</si>
  <si>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</si>
  <si>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</si>
  <si>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</si>
  <si>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</si>
  <si>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</si>
  <si>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</si>
  <si>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</si>
  <si>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</si>
  <si>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</si>
  <si>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</si>
  <si>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</si>
  <si>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</si>
  <si>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</si>
  <si>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</si>
  <si>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</si>
  <si>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</si>
  <si>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</si>
  <si>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</si>
  <si>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</si>
  <si>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</si>
  <si>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</si>
  <si>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</si>
  <si>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</si>
  <si>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</si>
  <si>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</si>
  <si>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</si>
  <si>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</si>
  <si>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</si>
  <si>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</si>
  <si>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</si>
  <si>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</si>
  <si>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</si>
  <si>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</si>
  <si>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</si>
  <si>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</si>
  <si>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</si>
  <si>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</si>
  <si>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</si>
  <si>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</si>
  <si>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</si>
  <si>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</si>
  <si>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</si>
  <si>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</si>
  <si>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</si>
  <si>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</si>
  <si>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</si>
  <si>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</si>
  <si>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</si>
  <si>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</si>
  <si>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</si>
  <si>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</si>
  <si>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</si>
  <si>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</si>
  <si>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</si>
  <si>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</si>
  <si>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</si>
  <si>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</si>
  <si>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</si>
  <si>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</si>
  <si>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</si>
  <si>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</si>
  <si>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</si>
  <si>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</si>
  <si>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</si>
  <si>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</si>
  <si>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</si>
  <si>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</si>
  <si>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</si>
  <si>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</si>
  <si>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</si>
  <si>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</si>
  <si>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</si>
  <si>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</si>
  <si>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</si>
  <si>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</si>
  <si>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</si>
  <si>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</si>
  <si>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</si>
  <si>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</si>
  <si>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</si>
  <si>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</si>
  <si>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</si>
  <si>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</si>
  <si>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</si>
  <si>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</si>
  <si>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</si>
  <si>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</si>
  <si>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</si>
  <si>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</si>
  <si>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</si>
  <si>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</si>
  <si>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</si>
  <si>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</si>
  <si>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</si>
  <si>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</si>
  <si>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</si>
  <si>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</si>
  <si>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</si>
  <si>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</si>
  <si>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</si>
  <si>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</si>
  <si>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</si>
  <si>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</si>
  <si>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</si>
  <si>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</si>
  <si>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</si>
  <si>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</si>
  <si>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</si>
  <si>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</si>
  <si>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</si>
  <si>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</si>
  <si>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</si>
  <si>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</si>
  <si>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</si>
  <si>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</si>
  <si>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</si>
  <si>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</si>
  <si>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</si>
  <si>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</si>
  <si>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</si>
  <si>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</si>
  <si>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</si>
  <si>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</si>
  <si>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</si>
  <si>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</si>
  <si>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</si>
  <si>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</si>
  <si>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</si>
  <si>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</si>
  <si>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</si>
  <si>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</si>
  <si>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</si>
  <si>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</si>
  <si>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</si>
  <si>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</si>
  <si>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</si>
  <si>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</si>
  <si>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</si>
  <si>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</si>
  <si>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</si>
  <si>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</si>
  <si>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</si>
  <si>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</si>
  <si>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</si>
  <si>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</si>
  <si>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</si>
  <si>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</si>
  <si>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</si>
  <si>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</si>
  <si>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</si>
  <si>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</si>
  <si>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</si>
  <si>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</si>
  <si>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</si>
  <si>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</si>
  <si>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</si>
  <si>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</si>
  <si>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</si>
  <si>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</si>
  <si>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</si>
  <si>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</si>
  <si>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</si>
  <si>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</si>
  <si>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</si>
  <si>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</si>
  <si>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</si>
  <si>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</si>
  <si>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</si>
  <si>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</si>
  <si>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</si>
  <si>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</si>
  <si>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</si>
  <si>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</si>
  <si>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</si>
  <si>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</si>
  <si>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</si>
  <si>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</si>
  <si>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</si>
  <si>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</si>
  <si>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</si>
  <si>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</si>
  <si>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</si>
  <si>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</si>
  <si>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</si>
  <si>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</si>
  <si>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</si>
  <si>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</si>
  <si>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</si>
  <si>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</si>
  <si>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</si>
  <si>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</si>
  <si>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</si>
  <si>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</si>
  <si>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</si>
  <si>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</si>
  <si>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</si>
  <si>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</si>
  <si>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</si>
  <si>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</si>
  <si>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</si>
  <si>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</si>
  <si>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</si>
  <si>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</si>
  <si>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</si>
  <si>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</si>
  <si>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</si>
  <si>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</si>
  <si>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</si>
  <si>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</si>
  <si>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</si>
  <si>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</si>
  <si>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</si>
  <si>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</si>
  <si>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</si>
  <si>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</si>
  <si>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</si>
  <si>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</si>
  <si>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</si>
  <si>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</si>
  <si>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</si>
  <si>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</si>
  <si>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</si>
  <si>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</si>
  <si>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</si>
  <si>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</si>
  <si>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</si>
  <si>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</si>
  <si>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</si>
  <si>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</si>
  <si>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</si>
  <si>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</si>
  <si>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</si>
  <si>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</si>
  <si>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</si>
  <si>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</si>
  <si>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</si>
  <si>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</si>
  <si>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</si>
  <si>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</si>
  <si>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</si>
  <si>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</si>
  <si>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</si>
  <si>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</si>
  <si>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</si>
  <si>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</si>
  <si>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</si>
  <si>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</si>
  <si>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</si>
  <si>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</si>
  <si>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</si>
  <si>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</si>
  <si>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</si>
  <si>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</si>
  <si>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</si>
  <si>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</si>
  <si>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</si>
  <si>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</si>
  <si>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</si>
  <si>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</si>
  <si>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</si>
  <si>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</si>
  <si>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</si>
  <si>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</si>
  <si>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</si>
  <si>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</si>
  <si>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</si>
  <si>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</si>
  <si>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</si>
  <si>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</si>
  <si>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</si>
  <si>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</si>
  <si>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</si>
  <si>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</si>
  <si>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</si>
  <si>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</si>
  <si>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</si>
  <si>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</si>
  <si>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</si>
  <si>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</si>
  <si>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</si>
  <si>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</si>
  <si>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</si>
  <si>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</si>
  <si>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</si>
  <si>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</si>
  <si>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</si>
  <si>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</si>
  <si>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</si>
  <si>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</si>
  <si>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</si>
  <si>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</si>
  <si>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</si>
  <si>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</si>
  <si>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</si>
  <si>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</si>
  <si>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</si>
  <si>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</si>
  <si>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</si>
  <si>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</si>
  <si>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</si>
  <si>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</si>
  <si>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</si>
  <si>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</si>
  <si>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</si>
  <si>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</si>
  <si>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</si>
  <si>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</si>
  <si>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</si>
  <si>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</si>
  <si>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</si>
  <si>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</si>
  <si>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</si>
  <si>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</si>
  <si>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</si>
  <si>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</si>
  <si>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</si>
  <si>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</si>
  <si>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</si>
  <si>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</si>
  <si>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</si>
  <si>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</si>
  <si>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</si>
  <si>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</si>
  <si>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</si>
  <si>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</si>
  <si>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</si>
  <si>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</si>
  <si>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</si>
  <si>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</si>
  <si>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</si>
  <si>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</si>
  <si>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</si>
  <si>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</si>
  <si>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</si>
  <si>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</si>
  <si>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</si>
  <si>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</si>
  <si>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</si>
  <si>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</si>
  <si>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</si>
  <si>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</si>
  <si>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</si>
  <si>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</si>
  <si>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</si>
  <si>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</si>
  <si>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</si>
  <si>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</si>
  <si>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</si>
  <si>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</si>
  <si>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</si>
  <si>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</si>
  <si>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</si>
  <si>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</si>
  <si>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</si>
  <si>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</si>
  <si>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</si>
  <si>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</si>
  <si>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</si>
  <si>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</si>
  <si>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</si>
  <si>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</si>
  <si>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</si>
  <si>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</si>
  <si>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</si>
  <si>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</si>
  <si>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</si>
  <si>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</si>
  <si>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</si>
  <si>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</si>
  <si>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</si>
  <si>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</si>
  <si>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</si>
  <si>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</si>
  <si>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</si>
  <si>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</si>
  <si>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</si>
  <si>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</si>
  <si>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</si>
  <si>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</si>
  <si>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</si>
  <si>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</si>
  <si>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</si>
  <si>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</si>
  <si>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</si>
  <si>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</si>
  <si>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</si>
  <si>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</si>
  <si>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</si>
  <si>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</si>
  <si>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</si>
  <si>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</si>
  <si>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</si>
  <si>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</si>
  <si>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</si>
  <si>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</si>
  <si>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</si>
  <si>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</si>
  <si>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</si>
  <si>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</si>
  <si>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</si>
  <si>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</si>
  <si>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</si>
  <si>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</si>
  <si>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</si>
  <si>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</si>
  <si>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</si>
  <si>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</si>
  <si>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</si>
  <si>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</si>
  <si>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</si>
  <si>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</si>
  <si>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</si>
  <si>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</si>
  <si>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</si>
  <si>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</si>
  <si>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</si>
  <si>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</si>
  <si>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</si>
  <si>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</si>
  <si>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</si>
  <si>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</si>
  <si>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</si>
  <si>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</si>
  <si>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</si>
  <si>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</si>
  <si>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</si>
  <si>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</si>
  <si>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</si>
  <si>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</si>
  <si>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</si>
  <si>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</si>
  <si>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</si>
  <si>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</si>
  <si>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</si>
  <si>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</si>
  <si>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</si>
  <si>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</si>
  <si>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</si>
  <si>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</si>
  <si>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</si>
  <si>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</si>
  <si>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</si>
  <si>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</si>
  <si>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</si>
  <si>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</si>
  <si>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</si>
  <si>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</si>
  <si>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</si>
  <si>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</si>
  <si>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</si>
  <si>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</si>
  <si>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</si>
  <si>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</si>
  <si>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</si>
  <si>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</si>
  <si>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</si>
  <si>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</si>
  <si>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</si>
  <si>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</si>
  <si>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</si>
  <si>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</si>
  <si>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</si>
  <si>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</si>
  <si>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</si>
  <si>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</si>
  <si>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</si>
  <si>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</si>
  <si>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</si>
  <si>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</si>
  <si>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</si>
  <si>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</si>
  <si>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</si>
  <si>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</si>
  <si>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</si>
  <si>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</si>
  <si>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</si>
  <si>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</si>
  <si>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</si>
  <si>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</si>
  <si>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</si>
  <si>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</si>
  <si>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</si>
  <si>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</si>
  <si>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</si>
  <si>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</si>
  <si>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</si>
  <si>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</si>
  <si>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</si>
  <si>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</si>
  <si>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</si>
  <si>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</si>
  <si>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</si>
  <si>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</si>
  <si>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</si>
  <si>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</si>
  <si>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</si>
  <si>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</si>
  <si>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</si>
  <si>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</si>
  <si>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</si>
  <si>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</si>
  <si>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</si>
  <si>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</si>
  <si>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</si>
  <si>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</si>
  <si>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</si>
  <si>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</si>
  <si>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</si>
  <si>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</si>
  <si>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</si>
  <si>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</si>
  <si>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</si>
  <si>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</si>
  <si>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</si>
  <si>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</si>
  <si>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</si>
  <si>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</si>
  <si>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</si>
  <si>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</si>
  <si>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</si>
  <si>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</si>
  <si>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</si>
  <si>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</si>
  <si>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</si>
  <si>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</si>
  <si>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</si>
  <si>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</si>
  <si>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</si>
  <si>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</si>
  <si>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</si>
  <si>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</si>
  <si>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</si>
  <si>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</si>
  <si>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</si>
  <si>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</si>
  <si>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</si>
  <si>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</si>
  <si>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</si>
  <si>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</si>
  <si>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</si>
  <si>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</si>
  <si>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</si>
  <si>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</si>
  <si>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</si>
  <si>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</si>
  <si>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</si>
  <si>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</si>
  <si>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</si>
  <si>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</si>
  <si>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</si>
  <si>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</si>
  <si>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</si>
  <si>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</si>
  <si>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</si>
  <si>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</si>
  <si>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</si>
  <si>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</si>
  <si>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</si>
  <si>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</si>
  <si>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</si>
  <si>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</si>
  <si>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</si>
  <si>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</si>
  <si>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</si>
  <si>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</si>
  <si>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</si>
  <si>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</si>
  <si>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</si>
  <si>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</si>
  <si>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</si>
  <si>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</si>
  <si>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</si>
  <si>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</si>
  <si>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</si>
  <si>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</si>
  <si>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</si>
  <si>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</si>
  <si>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</si>
  <si>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</si>
  <si>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</si>
  <si>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</si>
  <si>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</si>
  <si>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</si>
  <si>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</si>
  <si>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</si>
  <si>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</si>
  <si>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</si>
  <si>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</si>
  <si>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</si>
  <si>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</si>
  <si>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</si>
  <si>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</si>
  <si>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</si>
  <si>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</si>
  <si>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</si>
  <si>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</si>
  <si>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</si>
  <si>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</si>
  <si>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</si>
  <si>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</si>
  <si>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</si>
  <si>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</si>
  <si>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</si>
  <si>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</si>
  <si>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</si>
  <si>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</si>
  <si>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</si>
  <si>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</si>
  <si>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</si>
  <si>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</si>
  <si>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</si>
  <si>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</si>
  <si>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</si>
  <si>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</si>
  <si>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</si>
  <si>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</si>
  <si>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</si>
  <si>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</si>
  <si>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</si>
  <si>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</si>
  <si>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</si>
  <si>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</si>
  <si>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</si>
  <si>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</si>
  <si>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</si>
  <si>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</si>
  <si>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</si>
  <si>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</si>
  <si>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</si>
  <si>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</si>
  <si>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</si>
  <si>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</si>
  <si>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</si>
  <si>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</si>
  <si>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</si>
  <si>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</si>
  <si>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</si>
  <si>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</si>
  <si>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</si>
  <si>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</si>
  <si>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</si>
  <si>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</si>
  <si>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</si>
  <si>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</si>
  <si>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</si>
  <si>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</si>
  <si>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</si>
  <si>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</si>
  <si>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</si>
  <si>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</si>
  <si>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</si>
  <si>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</si>
  <si>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</si>
  <si>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</si>
  <si>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</si>
  <si>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</si>
  <si>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</si>
  <si>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</si>
  <si>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</si>
  <si>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</si>
  <si>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</si>
  <si>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</si>
  <si>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</si>
  <si>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</si>
  <si>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</si>
  <si>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</si>
  <si>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</si>
  <si>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</si>
  <si>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</si>
  <si>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</si>
  <si>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</si>
  <si>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</si>
  <si>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</si>
  <si>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</si>
  <si>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</si>
  <si>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</si>
  <si>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</si>
  <si>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</si>
  <si>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</si>
  <si>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</si>
  <si>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</si>
  <si>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</si>
  <si>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</si>
  <si>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</si>
  <si>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</si>
  <si>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</si>
  <si>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</si>
  <si>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</si>
  <si>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</si>
  <si>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</si>
  <si>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</si>
  <si>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</si>
  <si>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</si>
  <si>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</si>
  <si>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</si>
  <si>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</si>
  <si>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</si>
  <si>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</si>
  <si>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</si>
  <si>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</si>
  <si>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</si>
  <si>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</si>
  <si>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</si>
  <si>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</si>
  <si>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</si>
  <si>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</si>
  <si>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</si>
  <si>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</si>
  <si>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</si>
  <si>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</si>
  <si>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</si>
  <si>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</si>
  <si>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</si>
  <si>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</si>
  <si>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</si>
  <si>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</si>
  <si>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</si>
  <si>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</si>
  <si>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</si>
  <si>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</si>
  <si>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</si>
  <si>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</si>
  <si>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</si>
  <si>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</si>
  <si>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</si>
  <si>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</si>
  <si>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</si>
  <si>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</si>
  <si>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</si>
  <si>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</si>
  <si>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</si>
  <si>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</si>
  <si>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</si>
  <si>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</si>
  <si>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</si>
  <si>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</si>
  <si>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</si>
  <si>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</si>
  <si>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</si>
  <si>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</si>
  <si>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</si>
  <si>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</si>
  <si>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</si>
  <si>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</si>
  <si>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</si>
  <si>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</si>
  <si>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</si>
  <si>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</si>
  <si>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</si>
  <si>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</si>
  <si>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</si>
  <si>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</si>
  <si>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</si>
  <si>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</si>
  <si>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</si>
  <si>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</si>
  <si>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</si>
  <si>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</si>
  <si>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</si>
  <si>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</si>
  <si>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</si>
  <si>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</si>
  <si>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</si>
  <si>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</si>
  <si>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</si>
  <si>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</si>
  <si>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</si>
  <si>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</si>
  <si>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</si>
  <si>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</si>
  <si>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</si>
  <si>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</si>
  <si>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</si>
  <si>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</si>
  <si>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</si>
  <si>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</si>
  <si>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</si>
  <si>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</si>
  <si>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</si>
  <si>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</si>
  <si>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</si>
  <si>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</si>
  <si>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</si>
  <si>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</si>
  <si>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</si>
  <si>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</si>
  <si>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</si>
  <si>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</si>
  <si>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</si>
  <si>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</si>
  <si>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</si>
  <si>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</si>
  <si>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</si>
  <si>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</si>
  <si>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</si>
  <si>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</si>
  <si>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</si>
  <si>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</si>
  <si>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</si>
  <si>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</si>
  <si>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</si>
  <si>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</si>
  <si>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</si>
  <si>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</si>
  <si>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</si>
  <si>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</si>
  <si>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</si>
  <si>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</si>
  <si>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</si>
  <si>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</si>
  <si>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</si>
  <si>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</si>
  <si>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</si>
  <si>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</si>
  <si>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</si>
  <si>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</si>
  <si>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</si>
  <si>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</si>
  <si>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</si>
  <si>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</si>
  <si>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</si>
  <si>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</si>
  <si>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</si>
  <si>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</si>
  <si>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</si>
  <si>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</si>
  <si>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</si>
  <si>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</si>
  <si>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</si>
  <si>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</si>
  <si>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</si>
  <si>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</si>
  <si>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</si>
  <si>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</si>
  <si>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</si>
  <si>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</si>
  <si>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</si>
  <si>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</si>
  <si>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</si>
  <si>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</si>
  <si>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</si>
  <si>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</si>
  <si>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</si>
  <si>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</si>
  <si>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</si>
  <si>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</si>
  <si>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</si>
  <si>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</si>
  <si>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</si>
  <si>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</si>
  <si>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</si>
  <si>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</si>
  <si>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</si>
  <si>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</si>
  <si>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</si>
  <si>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</si>
  <si>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</si>
  <si>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</si>
  <si>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</si>
  <si>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</si>
  <si>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</si>
  <si>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</si>
  <si>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</si>
  <si>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</si>
  <si>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</si>
  <si>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</si>
  <si>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</si>
  <si>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</si>
  <si>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</si>
  <si>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</si>
  <si>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</si>
  <si>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</si>
  <si>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</si>
  <si>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</si>
  <si>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</si>
  <si>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</si>
  <si>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</si>
  <si>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</si>
  <si>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</si>
  <si>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</si>
  <si>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</si>
  <si>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</si>
  <si>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</si>
  <si>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</si>
  <si>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</si>
  <si>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</si>
  <si>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</si>
  <si>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</si>
  <si>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</si>
  <si>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</si>
  <si>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</si>
  <si>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</si>
  <si>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</si>
  <si>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</si>
  <si>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</si>
  <si>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</si>
  <si>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</si>
  <si>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</si>
  <si>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</si>
  <si>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</si>
  <si>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</si>
  <si>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</si>
  <si>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</si>
  <si>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</si>
  <si>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</si>
  <si>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</si>
  <si>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</si>
  <si>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</si>
  <si>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</si>
  <si>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</si>
  <si>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</si>
  <si>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</si>
  <si>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</si>
  <si>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</si>
  <si>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</si>
  <si>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</si>
  <si>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</si>
  <si>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</si>
  <si>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</si>
  <si>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</si>
  <si>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</si>
  <si>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</si>
  <si>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</si>
  <si>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</si>
  <si>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</si>
  <si>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</si>
  <si>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</si>
  <si>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</si>
  <si>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</si>
  <si>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</si>
  <si>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</si>
  <si>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</si>
  <si>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</si>
  <si>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</si>
  <si>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</si>
  <si>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</si>
  <si>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</si>
  <si>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</si>
  <si>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</si>
  <si>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</si>
  <si>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</si>
  <si>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</si>
  <si>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</si>
  <si>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</si>
  <si>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</si>
  <si>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</si>
  <si>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</si>
  <si>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</si>
  <si>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</si>
  <si>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</si>
  <si>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</si>
  <si>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</si>
  <si>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</si>
  <si>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</si>
  <si>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</si>
  <si>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</si>
  <si>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</si>
  <si>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</si>
  <si>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</si>
  <si>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</si>
  <si>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</si>
  <si>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</si>
  <si>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</si>
  <si>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</si>
  <si>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</si>
  <si>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</si>
  <si>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</si>
  <si>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</si>
  <si>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</si>
  <si>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</si>
  <si>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</si>
  <si>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</si>
  <si>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</si>
  <si>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</si>
  <si>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</si>
  <si>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</si>
  <si>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</si>
  <si>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</si>
  <si>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</si>
  <si>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</si>
  <si>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</si>
  <si>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</si>
  <si>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</si>
  <si>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</si>
  <si>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</si>
  <si>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</si>
  <si>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</si>
  <si>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</si>
  <si>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</si>
  <si>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</si>
  <si>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</si>
  <si>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</si>
  <si>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</si>
  <si>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</si>
  <si>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</si>
  <si>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</si>
  <si>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</si>
  <si>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</si>
  <si>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</si>
  <si>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</si>
  <si>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</si>
  <si>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</si>
  <si>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</si>
  <si>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</si>
  <si>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</si>
  <si>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</si>
  <si>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</si>
  <si>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</si>
  <si>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</si>
  <si>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</si>
  <si>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</si>
  <si>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</si>
  <si>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</si>
  <si>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</si>
  <si>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</si>
  <si>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</si>
  <si>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</si>
  <si>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</si>
  <si>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</si>
  <si>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</si>
  <si>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</si>
  <si>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</si>
  <si>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</si>
  <si>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</si>
  <si>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</si>
  <si>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</si>
  <si>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</si>
  <si>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</si>
  <si>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</si>
  <si>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</si>
  <si>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</si>
  <si>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</si>
  <si>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</si>
  <si>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</si>
  <si>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</si>
  <si>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</si>
  <si>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</si>
  <si>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</si>
  <si>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</si>
  <si>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</si>
  <si>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</si>
  <si>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</si>
  <si>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</si>
  <si>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</si>
  <si>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</si>
  <si>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</si>
  <si>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</si>
  <si>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</si>
  <si>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</si>
  <si>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</si>
  <si>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</si>
  <si>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</si>
  <si>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</si>
  <si>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</si>
  <si>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</si>
  <si>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</si>
  <si>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</si>
  <si>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</si>
  <si>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</si>
  <si>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</si>
  <si>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</si>
  <si>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</si>
  <si>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</si>
  <si>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</si>
  <si>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</si>
  <si>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</si>
  <si>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</si>
  <si>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</si>
  <si>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</si>
  <si>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</si>
  <si>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</si>
  <si>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</si>
  <si>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</si>
  <si>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</si>
  <si>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</si>
  <si>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</si>
  <si>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</si>
  <si>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</si>
  <si>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</si>
  <si>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</si>
  <si>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</si>
  <si>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</si>
  <si>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</si>
  <si>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</si>
  <si>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</si>
  <si>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</si>
  <si>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</si>
  <si>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</si>
  <si>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</si>
  <si>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</si>
  <si>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</si>
  <si>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</si>
  <si>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</si>
  <si>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</si>
  <si>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</si>
  <si>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</si>
  <si>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</si>
  <si>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</si>
  <si>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</si>
  <si>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</si>
  <si>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</si>
  <si>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</si>
  <si>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</si>
  <si>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</si>
  <si>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</si>
  <si>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</si>
  <si>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</si>
  <si>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</si>
  <si>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</si>
  <si>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</si>
  <si>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</si>
  <si>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</si>
  <si>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</si>
  <si>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</si>
  <si>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</si>
  <si>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</si>
  <si>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</si>
  <si>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</si>
  <si>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</si>
  <si>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</si>
  <si>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</si>
  <si>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</si>
  <si>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</si>
  <si>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</si>
  <si>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</si>
  <si>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</si>
  <si>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</si>
  <si>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</si>
  <si>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</si>
  <si>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</si>
  <si>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</si>
  <si>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</si>
  <si>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</si>
  <si>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</si>
  <si>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</si>
  <si>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</si>
  <si>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</si>
  <si>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</si>
  <si>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</si>
  <si>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</si>
  <si>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</si>
  <si>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</si>
  <si>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</si>
  <si>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</si>
  <si>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</si>
  <si>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</si>
  <si>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</si>
  <si>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</si>
  <si>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</si>
  <si>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</si>
  <si>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</si>
  <si>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</si>
  <si>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</si>
  <si>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</si>
  <si>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</si>
  <si>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</si>
  <si>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</si>
  <si>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</si>
  <si>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</si>
  <si>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</si>
  <si>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</si>
  <si>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</si>
  <si>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</si>
  <si>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</si>
  <si>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</si>
  <si>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</si>
  <si>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</si>
  <si>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</si>
  <si>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</si>
  <si>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</si>
  <si>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</si>
  <si>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</si>
  <si>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</si>
  <si>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</si>
  <si>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</si>
  <si>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</si>
  <si>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</si>
  <si>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</si>
  <si>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</si>
  <si>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</si>
  <si>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</si>
  <si>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</si>
  <si>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</si>
  <si>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</si>
  <si>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</si>
  <si>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</si>
  <si>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</si>
  <si>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</si>
  <si>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</si>
  <si>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</si>
  <si>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</si>
  <si>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</si>
  <si>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</si>
  <si>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</si>
  <si>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</si>
  <si>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</si>
  <si>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</si>
  <si>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</si>
  <si>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</si>
  <si>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</si>
  <si>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</si>
  <si>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</si>
  <si>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</si>
  <si>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</si>
  <si>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</si>
  <si>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</si>
  <si>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</si>
  <si>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</si>
  <si>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</si>
  <si>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</si>
  <si>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</si>
  <si>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</si>
  <si>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</si>
  <si>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</si>
  <si>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</si>
  <si>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</si>
  <si>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</si>
  <si>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</si>
  <si>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</si>
  <si>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</si>
  <si>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</si>
  <si>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</si>
  <si>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</si>
  <si>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</si>
  <si>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</si>
  <si>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</si>
  <si>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</si>
  <si>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</si>
  <si>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</si>
  <si>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</si>
  <si>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</si>
  <si>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</si>
  <si>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</si>
  <si>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</si>
  <si>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</si>
  <si>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</si>
  <si>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</si>
  <si>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</si>
  <si>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</si>
  <si>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</si>
  <si>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</si>
  <si>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</si>
  <si>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</si>
  <si>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</si>
  <si>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</si>
  <si>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</si>
  <si>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</si>
  <si>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</si>
  <si>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</si>
  <si>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</si>
  <si>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</si>
  <si>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</si>
  <si>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</si>
  <si>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</si>
  <si>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</si>
  <si>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</si>
  <si>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</si>
  <si>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</si>
  <si>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</si>
  <si>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</si>
  <si>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</si>
  <si>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</si>
  <si>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</si>
  <si>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</si>
  <si>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</si>
  <si>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</si>
  <si>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</si>
  <si>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</si>
  <si>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</si>
  <si>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</si>
  <si>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</si>
  <si>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</si>
  <si>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</si>
  <si>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</si>
  <si>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</si>
  <si>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</si>
  <si>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</si>
  <si>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</si>
  <si>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</si>
  <si>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</si>
  <si>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</si>
  <si>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</si>
  <si>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</si>
  <si>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</si>
  <si>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</si>
  <si>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</si>
  <si>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</si>
  <si>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</si>
  <si>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</si>
  <si>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</si>
  <si>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</si>
  <si>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</si>
  <si>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</si>
  <si>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</si>
  <si>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</si>
  <si>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</si>
  <si>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</si>
  <si>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</si>
  <si>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</si>
  <si>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</si>
  <si>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</si>
  <si>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</si>
  <si>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</si>
  <si>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</si>
  <si>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</si>
  <si>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</si>
  <si>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</si>
  <si>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</si>
  <si>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</si>
  <si>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</si>
  <si>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</si>
  <si>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</si>
  <si>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</si>
  <si>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</si>
  <si>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</si>
  <si>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</si>
  <si>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</si>
  <si>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</si>
  <si>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</si>
  <si>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</si>
  <si>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</si>
  <si>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</si>
  <si>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</si>
  <si>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</si>
  <si>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</si>
  <si>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</si>
  <si>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</si>
  <si>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</si>
  <si>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</si>
  <si>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</si>
  <si>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</si>
  <si>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</si>
  <si>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</si>
  <si>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</si>
  <si>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</si>
  <si>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</si>
  <si>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</si>
  <si>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</si>
  <si>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</si>
  <si>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</si>
  <si>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</si>
  <si>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</si>
  <si>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</si>
  <si>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</si>
  <si>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</si>
  <si>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</si>
  <si>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</si>
  <si>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</si>
  <si>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</si>
  <si>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</si>
  <si>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</si>
  <si>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</si>
  <si>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</si>
  <si>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</si>
  <si>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</si>
  <si>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</si>
  <si>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</si>
  <si>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</si>
  <si>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</si>
  <si>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</si>
  <si>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</si>
  <si>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</si>
  <si>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</si>
  <si>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</si>
  <si>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</si>
  <si>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</si>
  <si>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</si>
  <si>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</si>
  <si>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</si>
  <si>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</si>
  <si>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</si>
  <si>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</si>
  <si>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</si>
  <si>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</si>
  <si>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</si>
  <si>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</si>
  <si>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</si>
  <si>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</si>
  <si>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</si>
  <si>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</si>
  <si>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</si>
  <si>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</si>
  <si>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</si>
  <si>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</si>
  <si>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</si>
  <si>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</si>
  <si>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</si>
  <si>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</si>
  <si>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</si>
  <si>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</si>
  <si>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</si>
  <si>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</si>
  <si>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</si>
  <si>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</si>
  <si>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</si>
  <si>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</si>
  <si>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</si>
  <si>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</si>
  <si>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</si>
  <si>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</si>
  <si>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</si>
  <si>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</si>
  <si>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</si>
  <si>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</si>
  <si>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</si>
  <si>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</si>
  <si>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</si>
  <si>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</si>
  <si>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</si>
  <si>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</si>
  <si>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</si>
  <si>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</si>
  <si>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</si>
  <si>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</si>
  <si>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</si>
  <si>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</si>
  <si>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</si>
  <si>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</si>
  <si>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</si>
  <si>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</si>
  <si>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</si>
  <si>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</si>
  <si>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</si>
  <si>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</si>
  <si>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</si>
  <si>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</si>
  <si>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</si>
  <si>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</si>
  <si>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</si>
  <si>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</si>
  <si>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</si>
  <si>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</si>
  <si>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</si>
  <si>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</si>
  <si>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</si>
  <si>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</si>
  <si>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</si>
  <si>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</si>
  <si>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</si>
  <si>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</si>
  <si>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</si>
  <si>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</si>
  <si>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</si>
  <si>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</si>
  <si>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</si>
  <si>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</si>
  <si>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</si>
  <si>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</si>
  <si>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</si>
  <si>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</si>
  <si>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</si>
  <si>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</si>
  <si>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</si>
  <si>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</si>
  <si>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</si>
  <si>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</si>
  <si>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</si>
  <si>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</si>
  <si>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</si>
  <si>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</si>
  <si>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</si>
  <si>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</si>
  <si>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</si>
  <si>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</si>
  <si>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</si>
  <si>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</si>
  <si>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</si>
  <si>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</si>
  <si>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</si>
  <si>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</si>
  <si>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</si>
  <si>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</si>
  <si>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</si>
  <si>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</si>
  <si>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</si>
  <si>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</si>
  <si>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</si>
  <si>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</si>
  <si>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</si>
  <si>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</si>
  <si>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</si>
  <si>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</si>
  <si>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</si>
  <si>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</si>
  <si>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</si>
  <si>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</si>
  <si>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</si>
  <si>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</si>
  <si>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</si>
  <si>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</si>
  <si>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</si>
  <si>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</si>
  <si>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</si>
  <si>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</si>
  <si>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</si>
  <si>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</si>
  <si>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</si>
  <si>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</si>
  <si>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</si>
  <si>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</si>
  <si>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</si>
  <si>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</si>
  <si>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</si>
  <si>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</si>
  <si>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</si>
  <si>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</si>
  <si>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</si>
  <si>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</si>
  <si>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</si>
  <si>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</si>
  <si>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</si>
  <si>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</si>
  <si>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</si>
  <si>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</si>
  <si>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</si>
  <si>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</si>
  <si>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</si>
  <si>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</si>
  <si>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</si>
  <si>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</si>
  <si>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</si>
  <si>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</si>
  <si>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</si>
  <si>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</si>
  <si>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</si>
  <si>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</si>
  <si>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</si>
  <si>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</si>
  <si>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</si>
  <si>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</si>
  <si>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</si>
  <si>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</si>
  <si>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</si>
  <si>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</si>
  <si>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</si>
  <si>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</si>
  <si>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</si>
  <si>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</si>
  <si>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</si>
  <si>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</si>
  <si>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</si>
  <si>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</si>
  <si>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</si>
  <si>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</si>
  <si>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</si>
  <si>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</si>
  <si>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</si>
  <si>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</si>
  <si>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</si>
  <si>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</si>
  <si>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</si>
  <si>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</si>
  <si>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</si>
  <si>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</si>
  <si>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</si>
  <si>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</si>
  <si>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</si>
  <si>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</si>
  <si>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</si>
  <si>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</si>
  <si>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</si>
  <si>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</si>
  <si>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</si>
  <si>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</si>
  <si>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</si>
  <si>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</si>
  <si>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</si>
  <si>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</si>
  <si>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</si>
  <si>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</si>
  <si>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</si>
  <si>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</si>
  <si>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</si>
  <si>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</si>
  <si>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</si>
  <si>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</si>
  <si>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</si>
  <si>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</si>
  <si>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</si>
  <si>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</si>
  <si>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</si>
  <si>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</si>
  <si>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</si>
  <si>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</si>
  <si>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</si>
  <si>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</si>
  <si>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</si>
  <si>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</si>
  <si>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</si>
  <si>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</si>
  <si>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</si>
  <si>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</si>
  <si>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</si>
  <si>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</si>
  <si>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</si>
  <si>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</si>
  <si>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</si>
  <si>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</si>
  <si>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</si>
  <si>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</si>
  <si>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</si>
  <si>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</si>
  <si>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</si>
  <si>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</si>
  <si>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</si>
  <si>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</si>
  <si>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</si>
  <si>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</si>
  <si>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</si>
  <si>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</si>
  <si>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</si>
  <si>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</si>
  <si>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</si>
  <si>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</si>
  <si>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</si>
  <si>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</si>
  <si>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</si>
  <si>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</si>
  <si>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</si>
  <si>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</si>
  <si>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</si>
  <si>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</si>
  <si>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</si>
  <si>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</si>
  <si>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</si>
  <si>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</si>
  <si>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</si>
  <si>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</si>
  <si>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</si>
  <si>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</si>
  <si>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</si>
  <si>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</si>
  <si>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</si>
  <si>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</si>
  <si>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</si>
  <si>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</si>
  <si>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</si>
  <si>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</si>
  <si>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</si>
  <si>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</si>
  <si>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</si>
  <si>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</si>
  <si>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</si>
  <si>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</si>
  <si>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</si>
  <si>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</si>
  <si>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</si>
  <si>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</si>
  <si>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</si>
  <si>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</si>
  <si>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</si>
  <si>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</si>
  <si>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</si>
  <si>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</si>
  <si>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</si>
  <si>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</si>
  <si>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</si>
  <si>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</si>
  <si>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</si>
  <si>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</si>
  <si>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</si>
  <si>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</si>
  <si>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</si>
  <si>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</si>
  <si>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</si>
  <si>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</si>
  <si>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</si>
  <si>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</si>
  <si>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</si>
  <si>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</si>
  <si>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</si>
  <si>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</si>
  <si>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</si>
  <si>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</si>
  <si>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</si>
  <si>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</si>
  <si>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</si>
  <si>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</si>
  <si>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</si>
  <si>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</si>
  <si>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</si>
  <si>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</si>
  <si>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</si>
  <si>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</si>
  <si>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</si>
  <si>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</si>
  <si>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</si>
  <si>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</si>
  <si>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</si>
  <si>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</si>
  <si>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</si>
  <si>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</si>
  <si>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</si>
  <si>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</si>
  <si>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</si>
  <si>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</si>
  <si>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</si>
  <si>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</si>
  <si>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</si>
  <si>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</si>
  <si>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</si>
  <si>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</si>
  <si>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</si>
  <si>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</si>
  <si>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</si>
  <si>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</si>
  <si>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</si>
  <si>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</si>
  <si>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</si>
  <si>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</si>
  <si>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</si>
  <si>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</si>
  <si>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</si>
  <si>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</si>
  <si>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</si>
  <si>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</si>
  <si>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</si>
  <si>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</si>
  <si>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</si>
  <si>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</si>
  <si>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</si>
  <si>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</si>
  <si>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</si>
  <si>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</si>
  <si>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</si>
  <si>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</si>
  <si>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</si>
  <si>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</si>
  <si>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</si>
  <si>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</si>
  <si>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</si>
  <si>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</si>
  <si>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</si>
  <si>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</si>
  <si>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</si>
  <si>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</si>
  <si>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</si>
  <si>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</si>
  <si>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</si>
  <si>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</si>
  <si>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</si>
  <si>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</si>
  <si>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</si>
  <si>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</si>
  <si>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</si>
  <si>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</si>
  <si>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</si>
  <si>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</si>
  <si>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</si>
  <si>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</si>
  <si>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</si>
  <si>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</si>
  <si>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</si>
  <si>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</si>
  <si>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</si>
  <si>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</si>
  <si>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</si>
  <si>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</si>
  <si>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</si>
  <si>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</si>
  <si>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</si>
  <si>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</si>
  <si>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</si>
  <si>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</si>
  <si>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</si>
  <si>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</si>
  <si>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</si>
  <si>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</si>
  <si>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</si>
  <si>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</si>
  <si>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</si>
  <si>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</si>
  <si>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</si>
  <si>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</si>
  <si>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</si>
  <si>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</si>
  <si>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</si>
  <si>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</si>
  <si>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</si>
  <si>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</si>
  <si>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</si>
  <si>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</si>
  <si>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</si>
  <si>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</si>
  <si>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</si>
  <si>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</si>
  <si>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</si>
  <si>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</si>
  <si>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</si>
  <si>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</si>
  <si>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</si>
  <si>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</si>
  <si>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</si>
  <si>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</si>
  <si>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</si>
  <si>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</si>
  <si>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</si>
  <si>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</si>
  <si>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</si>
  <si>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</si>
  <si>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</si>
  <si>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</si>
  <si>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</si>
  <si>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</si>
  <si>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</si>
  <si>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</si>
  <si>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</si>
  <si>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</si>
  <si>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</si>
  <si>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</si>
  <si>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</si>
  <si>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</si>
  <si>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</si>
  <si>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</si>
  <si>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</si>
  <si>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</si>
  <si>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</si>
  <si>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</si>
  <si>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</si>
  <si>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</si>
  <si>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</si>
  <si>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</si>
  <si>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</si>
  <si>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</si>
  <si>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</si>
  <si>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</si>
  <si>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</si>
  <si>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</si>
  <si>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</si>
  <si>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</si>
  <si>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</si>
  <si>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</si>
  <si>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</si>
  <si>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</si>
  <si>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</si>
  <si>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</si>
  <si>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</si>
  <si>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</si>
  <si>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</si>
  <si>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</si>
  <si>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</si>
  <si>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</si>
  <si>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</si>
  <si>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</si>
  <si>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</si>
  <si>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</si>
  <si>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</si>
  <si>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</si>
  <si>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</si>
  <si>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</si>
  <si>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</si>
  <si>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</si>
  <si>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</si>
  <si>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</si>
  <si>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</si>
  <si>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</si>
  <si>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</si>
  <si>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</si>
  <si>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</si>
  <si>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</si>
  <si>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</si>
  <si>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</si>
  <si>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</si>
  <si>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</si>
  <si>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</si>
  <si>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</si>
  <si>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</si>
  <si>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</si>
  <si>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</si>
  <si>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</si>
  <si>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</si>
  <si>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</si>
  <si>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</si>
  <si>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</si>
  <si>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</si>
  <si>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</si>
  <si>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</si>
  <si>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</si>
  <si>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</si>
  <si>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</si>
  <si>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</si>
  <si>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</si>
  <si>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</si>
  <si>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</si>
  <si>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</si>
  <si>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</si>
  <si>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</si>
  <si>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</si>
  <si>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</si>
  <si>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</si>
  <si>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</si>
  <si>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</si>
  <si>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</si>
  <si>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</si>
  <si>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</si>
  <si>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</si>
  <si>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</si>
  <si>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</si>
  <si>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</si>
  <si>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</si>
  <si>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</si>
  <si>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</si>
  <si>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</si>
  <si>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</si>
  <si>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</si>
  <si>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</si>
  <si>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</si>
  <si>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</si>
  <si>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</si>
  <si>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</si>
  <si>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</si>
  <si>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</si>
  <si>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</si>
  <si>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</si>
  <si>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</si>
  <si>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</si>
  <si>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</si>
  <si>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</si>
  <si>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</si>
  <si>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</si>
  <si>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</si>
  <si>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</si>
  <si>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</si>
  <si>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</si>
  <si>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</si>
  <si>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</si>
  <si>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</si>
  <si>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</si>
  <si>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</si>
  <si>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</si>
  <si>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</si>
  <si>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</si>
  <si>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</si>
  <si>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</si>
  <si>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</si>
  <si>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</si>
  <si>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</si>
  <si>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</si>
  <si>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</si>
  <si>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</si>
  <si>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</si>
  <si>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</si>
  <si>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</si>
  <si>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</si>
  <si>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</si>
  <si>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</si>
  <si>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</si>
  <si>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</si>
  <si>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</si>
  <si>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</si>
  <si>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</si>
  <si>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</si>
  <si>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</si>
  <si>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</si>
  <si>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</si>
  <si>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</si>
  <si>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</si>
  <si>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</si>
  <si>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</si>
  <si>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</si>
  <si>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</si>
  <si>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</si>
  <si>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</si>
  <si>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</si>
  <si>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</si>
  <si>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</si>
  <si>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</si>
  <si>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</si>
  <si>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</si>
  <si>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</si>
  <si>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</si>
  <si>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</si>
  <si>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</si>
  <si>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</si>
  <si>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</si>
  <si>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</si>
  <si>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</si>
  <si>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</si>
  <si>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</si>
  <si>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</si>
  <si>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</si>
  <si>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</si>
  <si>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</si>
  <si>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</si>
  <si>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</si>
  <si>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</si>
  <si>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</si>
  <si>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</si>
  <si>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</si>
  <si>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</si>
  <si>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</si>
  <si>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</si>
  <si>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</si>
  <si>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</si>
  <si>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</si>
  <si>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</si>
  <si>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</si>
  <si>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</si>
  <si>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</si>
  <si>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</si>
  <si>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</si>
  <si>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</si>
  <si>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</si>
  <si>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</si>
  <si>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</si>
  <si>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</si>
  <si>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</si>
  <si>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</si>
  <si>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</si>
  <si>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</si>
  <si>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</si>
  <si>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</si>
  <si>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</si>
  <si>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</si>
  <si>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</si>
  <si>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</si>
  <si>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</si>
  <si>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</si>
  <si>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</si>
  <si>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</si>
  <si>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</si>
  <si>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</si>
  <si>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</si>
  <si>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</si>
  <si>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</si>
  <si>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</si>
  <si>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</si>
  <si>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</si>
  <si>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</si>
  <si>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</si>
  <si>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</si>
  <si>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</si>
  <si>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</si>
  <si>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</si>
  <si>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</si>
  <si>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</si>
  <si>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</si>
  <si>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</si>
  <si>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</si>
  <si>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</si>
  <si>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</si>
  <si>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</si>
  <si>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</si>
  <si>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</si>
  <si>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</si>
  <si>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</si>
  <si>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</si>
  <si>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</si>
  <si>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</si>
  <si>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</si>
  <si>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</si>
  <si>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</si>
  <si>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</si>
  <si>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</si>
  <si>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</si>
  <si>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</si>
  <si>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</si>
  <si>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</si>
  <si>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</si>
  <si>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</si>
  <si>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</si>
  <si>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</si>
  <si>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</si>
  <si>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</si>
  <si>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</si>
  <si>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</si>
  <si>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</si>
  <si>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</si>
  <si>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</si>
  <si>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</si>
  <si>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</si>
  <si>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</si>
  <si>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</si>
  <si>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</si>
  <si>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</si>
  <si>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</si>
  <si>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</si>
  <si>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</si>
  <si>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</si>
  <si>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</si>
  <si>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</si>
  <si>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</si>
  <si>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</si>
  <si>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</si>
  <si>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</si>
  <si>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</si>
  <si>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</si>
  <si>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</si>
  <si>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</si>
  <si>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</si>
  <si>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</si>
  <si>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</si>
  <si>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</si>
  <si>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</si>
  <si>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</si>
  <si>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</si>
  <si>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</si>
  <si>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</si>
  <si>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</si>
  <si>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</si>
  <si>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</si>
  <si>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</si>
  <si>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</si>
  <si>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</si>
  <si>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</si>
  <si>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</si>
  <si>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</si>
  <si>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</si>
  <si>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</si>
  <si>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</si>
  <si>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</si>
  <si>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</si>
  <si>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</si>
  <si>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</si>
  <si>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</si>
  <si>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</si>
  <si>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</si>
  <si>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</si>
  <si>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</si>
  <si>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</si>
  <si>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</si>
  <si>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</si>
  <si>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</si>
  <si>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</si>
  <si>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</si>
  <si>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</si>
  <si>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</si>
  <si>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</si>
  <si>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</si>
  <si>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</si>
  <si>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</si>
  <si>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</si>
  <si>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</si>
  <si>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</si>
  <si>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</si>
  <si>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</si>
  <si>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</si>
  <si>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</si>
  <si>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</si>
  <si>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</si>
  <si>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</si>
  <si>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</si>
  <si>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</si>
  <si>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</si>
  <si>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</si>
  <si>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</si>
  <si>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</si>
  <si>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</si>
  <si>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</si>
  <si>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</si>
  <si>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</si>
  <si>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</si>
  <si>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</si>
  <si>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</si>
  <si>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</si>
  <si>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</si>
  <si>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</si>
  <si>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</si>
  <si>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</si>
  <si>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</si>
  <si>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</si>
  <si>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</si>
  <si>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</si>
  <si>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</si>
  <si>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</si>
  <si>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</si>
  <si>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</si>
  <si>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</si>
  <si>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</si>
  <si>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</si>
  <si>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</si>
  <si>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</si>
  <si>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</si>
  <si>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</si>
  <si>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</si>
  <si>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</si>
  <si>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</si>
  <si>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</si>
  <si>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</si>
  <si>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</si>
  <si>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</si>
  <si>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</si>
  <si>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</si>
  <si>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</si>
  <si>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</si>
  <si>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</si>
  <si>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</si>
  <si>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</si>
  <si>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</si>
  <si>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</si>
  <si>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</si>
  <si>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</si>
  <si>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</si>
  <si>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</si>
  <si>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</si>
  <si>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</si>
  <si>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</si>
  <si>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</si>
  <si>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</si>
  <si>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</si>
  <si>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</si>
  <si>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</si>
  <si>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</si>
  <si>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</si>
  <si>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</si>
  <si>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</si>
  <si>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</si>
  <si>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</si>
  <si>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</si>
  <si>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</si>
  <si>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</si>
  <si>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</si>
  <si>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</si>
  <si>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</si>
  <si>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</si>
  <si>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</si>
  <si>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</si>
  <si>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</si>
  <si>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</si>
  <si>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</si>
  <si>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</si>
  <si>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</si>
  <si>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</si>
  <si>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</si>
  <si>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</si>
  <si>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</si>
  <si>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</si>
  <si>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</si>
  <si>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</si>
  <si>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</si>
  <si>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</si>
  <si>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</si>
  <si>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</si>
  <si>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</si>
  <si>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</si>
  <si>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</si>
  <si>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</si>
  <si>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</si>
  <si>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</si>
  <si>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</si>
  <si>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</si>
  <si>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</si>
  <si>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</si>
  <si>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</si>
  <si>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</si>
  <si>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</si>
  <si>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</si>
  <si>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</si>
  <si>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</si>
  <si>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</si>
  <si>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</si>
  <si>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</si>
  <si>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</si>
  <si>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</si>
  <si>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</si>
  <si>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</si>
  <si>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</si>
  <si>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</si>
  <si>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</si>
  <si>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</si>
  <si>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</si>
  <si>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</si>
  <si>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</si>
  <si>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</si>
  <si>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</si>
  <si>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</si>
  <si>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</si>
  <si>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</si>
  <si>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</si>
  <si>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</si>
  <si>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</si>
  <si>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</si>
  <si>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</si>
  <si>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</si>
  <si>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</si>
  <si>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</si>
  <si>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</si>
  <si>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</si>
  <si>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</si>
  <si>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</si>
  <si>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</si>
  <si>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</si>
  <si>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</si>
  <si>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</si>
  <si>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</si>
  <si>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</si>
  <si>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</si>
  <si>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</si>
  <si>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</si>
  <si>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</si>
  <si>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</si>
  <si>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</si>
  <si>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</si>
  <si>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</si>
  <si>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</si>
  <si>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</si>
  <si>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</si>
  <si>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</si>
  <si>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</si>
  <si>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</si>
  <si>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</si>
  <si>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</si>
  <si>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</si>
  <si>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</si>
  <si>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</si>
  <si>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</si>
  <si>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</si>
  <si>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</si>
  <si>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</si>
  <si>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</si>
  <si>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</si>
  <si>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</si>
  <si>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</si>
  <si>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</si>
  <si>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</si>
  <si>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</si>
  <si>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</si>
  <si>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</si>
  <si>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</si>
  <si>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</si>
  <si>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</si>
  <si>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</si>
  <si>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</si>
  <si>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</si>
  <si>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</si>
  <si>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</si>
  <si>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</si>
  <si>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</si>
  <si>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</si>
  <si>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</si>
  <si>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</si>
  <si>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</si>
  <si>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</si>
  <si>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</si>
  <si>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</si>
  <si>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</si>
  <si>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</si>
  <si>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</si>
  <si>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</si>
  <si>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</si>
  <si>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</si>
  <si>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</si>
  <si>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</si>
  <si>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</si>
  <si>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</si>
  <si>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</si>
  <si>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</si>
  <si>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</si>
  <si>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</si>
  <si>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</si>
  <si>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</si>
  <si>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</si>
  <si>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</si>
  <si>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</si>
  <si>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</si>
  <si>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</si>
  <si>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</si>
  <si>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</si>
  <si>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</si>
  <si>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</si>
  <si>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</si>
  <si>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</si>
  <si>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</si>
  <si>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</si>
  <si>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</si>
  <si>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</si>
  <si>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</si>
  <si>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</si>
  <si>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</si>
  <si>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</si>
  <si>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</si>
  <si>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</si>
  <si>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</si>
  <si>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</si>
  <si>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</si>
  <si>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</si>
  <si>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</si>
  <si>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</si>
  <si>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</si>
  <si>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</si>
  <si>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</si>
  <si>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</si>
  <si>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</si>
  <si>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</si>
  <si>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</si>
  <si>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</si>
  <si>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</si>
  <si>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</si>
  <si>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</si>
  <si>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</si>
  <si>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</si>
  <si>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</si>
  <si>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</si>
  <si>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</si>
  <si>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</si>
  <si>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</si>
  <si>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</si>
  <si>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</si>
  <si>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</si>
  <si>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</si>
  <si>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</si>
  <si>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</si>
  <si>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</si>
  <si>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</si>
  <si>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</si>
  <si>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</si>
  <si>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</si>
  <si>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</si>
  <si>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</si>
  <si>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</si>
  <si>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</si>
  <si>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</si>
  <si>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</si>
  <si>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</si>
  <si>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</si>
  <si>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</si>
  <si>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</si>
  <si>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</si>
  <si>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</si>
  <si>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</si>
  <si>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</si>
  <si>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</si>
  <si>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</si>
  <si>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</si>
  <si>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</si>
  <si>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</si>
  <si>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</si>
  <si>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</si>
  <si>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</si>
  <si>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</si>
  <si>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</si>
  <si>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</si>
  <si>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</si>
  <si>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</si>
  <si>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</si>
  <si>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</si>
  <si>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</si>
  <si>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</si>
  <si>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</si>
  <si>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</si>
  <si>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</si>
  <si>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</si>
  <si>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</si>
  <si>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</si>
  <si>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</si>
  <si>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</si>
  <si>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</si>
  <si>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</si>
  <si>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</si>
  <si>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</si>
  <si>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</si>
  <si>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</si>
  <si>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</si>
  <si>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</si>
  <si>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</si>
  <si>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</si>
  <si>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</si>
  <si>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</si>
  <si>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</si>
  <si>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</si>
  <si>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</si>
  <si>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</si>
  <si>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</si>
  <si>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</si>
  <si>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</si>
  <si>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</si>
  <si>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</si>
  <si>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</si>
  <si>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</si>
  <si>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</si>
  <si>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</si>
  <si>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</si>
  <si>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</si>
  <si>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</si>
  <si>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</si>
  <si>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</si>
  <si>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</si>
  <si>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</si>
  <si>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</si>
  <si>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</si>
  <si>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</si>
  <si>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</si>
  <si>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</si>
  <si>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</si>
  <si>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</si>
  <si>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</si>
  <si>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</si>
  <si>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</si>
  <si>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</si>
  <si>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</si>
  <si>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</si>
  <si>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</si>
  <si>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</si>
  <si>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</si>
  <si>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</si>
  <si>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</si>
  <si>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</si>
  <si>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</si>
  <si>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</si>
  <si>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</si>
  <si>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</si>
  <si>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</si>
  <si>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</si>
  <si>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</si>
  <si>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</si>
  <si>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</si>
  <si>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</si>
  <si>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</si>
  <si>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</si>
  <si>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</si>
  <si>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</si>
  <si>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</si>
  <si>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</si>
  <si>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</si>
  <si>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</si>
  <si>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</si>
  <si>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</si>
  <si>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</si>
  <si>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</si>
  <si>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</si>
  <si>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</si>
  <si>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</si>
  <si>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</si>
  <si>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</si>
  <si>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</si>
  <si>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</si>
  <si>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</si>
  <si>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</si>
  <si>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</si>
  <si>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</si>
  <si>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</si>
  <si>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</si>
  <si>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</si>
  <si>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</si>
  <si>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</si>
  <si>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</si>
  <si>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</si>
  <si>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</si>
  <si>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</si>
  <si>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</si>
  <si>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</si>
  <si>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</si>
  <si>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</si>
  <si>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</si>
  <si>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</si>
  <si>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</si>
  <si>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</si>
  <si>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</si>
  <si>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</si>
  <si>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</si>
  <si>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</si>
  <si>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</si>
  <si>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</si>
  <si>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</si>
  <si>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</si>
  <si>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</si>
  <si>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</si>
  <si>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</si>
  <si>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</si>
  <si>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</si>
  <si>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</si>
  <si>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</si>
  <si>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</si>
  <si>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</si>
  <si>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</si>
  <si>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</si>
  <si>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</si>
  <si>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</si>
  <si>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</si>
  <si>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</si>
  <si>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</si>
  <si>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</si>
  <si>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</si>
  <si>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</si>
  <si>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</si>
  <si>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</si>
  <si>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</si>
  <si>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</si>
  <si>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</si>
  <si>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</si>
  <si>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</si>
  <si>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</si>
  <si>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</si>
  <si>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</si>
  <si>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</si>
  <si>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</si>
  <si>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</si>
  <si>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</si>
  <si>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</si>
  <si>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</si>
  <si>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</si>
  <si>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</si>
  <si>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</si>
  <si>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</si>
  <si>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</si>
  <si>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</si>
  <si>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</si>
  <si>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</si>
  <si>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</si>
  <si>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</si>
  <si>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</si>
  <si>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</si>
  <si>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</si>
  <si>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</si>
  <si>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</si>
  <si>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</si>
  <si>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</si>
  <si>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</si>
  <si>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</si>
  <si>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</si>
  <si>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</si>
  <si>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</si>
  <si>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</si>
  <si>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</si>
  <si>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</si>
  <si>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</si>
  <si>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</si>
  <si>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</si>
  <si>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</si>
  <si>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</si>
  <si>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</si>
  <si>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</si>
  <si>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</si>
  <si>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</si>
  <si>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</si>
  <si>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</si>
  <si>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</si>
  <si>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</si>
  <si>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</si>
  <si>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</si>
  <si>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</si>
  <si>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</si>
  <si>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</si>
  <si>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</si>
  <si>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</si>
  <si>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</si>
  <si>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</si>
  <si>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</si>
  <si>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</si>
  <si>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</si>
  <si>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</si>
  <si>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</si>
  <si>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</si>
  <si>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</si>
  <si>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</si>
  <si>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</si>
  <si>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</si>
  <si>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</si>
  <si>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</si>
  <si>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</si>
  <si>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</si>
  <si>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</si>
  <si>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</si>
  <si>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</si>
  <si>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</si>
  <si>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</si>
  <si>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</si>
  <si>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</si>
  <si>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</si>
  <si>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</si>
  <si>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</si>
  <si>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</si>
  <si>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</si>
  <si>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</si>
  <si>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</si>
  <si>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</si>
  <si>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</si>
  <si>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</si>
  <si>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</si>
  <si>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</si>
  <si>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</si>
  <si>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</si>
  <si>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</si>
  <si>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</si>
  <si>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</si>
  <si>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</si>
  <si>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</si>
  <si>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</si>
  <si>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</si>
  <si>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</si>
  <si>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</si>
  <si>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</si>
  <si>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</si>
  <si>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</si>
  <si>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</si>
  <si>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</si>
  <si>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</si>
  <si>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</si>
  <si>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</si>
  <si>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</si>
  <si>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</si>
  <si>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</si>
  <si>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</si>
  <si>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</si>
  <si>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</si>
  <si>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</si>
  <si>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</si>
  <si>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</si>
  <si>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</si>
  <si>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</si>
  <si>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</si>
  <si>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</si>
  <si>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</si>
  <si>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</si>
  <si>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</si>
  <si>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</si>
  <si>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</si>
  <si>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</si>
  <si>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</si>
  <si>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</si>
  <si>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</si>
  <si>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</si>
  <si>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</si>
  <si>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</si>
  <si>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</si>
  <si>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</si>
  <si>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</si>
  <si>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</si>
  <si>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</si>
  <si>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</si>
  <si>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</si>
  <si>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</si>
  <si>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</si>
  <si>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</si>
  <si>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</si>
  <si>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</si>
  <si>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</si>
  <si>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</si>
  <si>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</si>
  <si>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</si>
  <si>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</si>
  <si>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</si>
  <si>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</si>
  <si>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</si>
  <si>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</si>
  <si>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</si>
  <si>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</si>
  <si>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</si>
  <si>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</si>
  <si>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</si>
  <si>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</si>
  <si>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</si>
  <si>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</si>
  <si>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</si>
  <si>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</si>
  <si>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</si>
  <si>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</si>
  <si>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</si>
  <si>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</si>
  <si>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</si>
  <si>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</si>
  <si>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</si>
  <si>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</si>
  <si>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</si>
  <si>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</si>
  <si>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</si>
  <si>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</si>
  <si>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</si>
  <si>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</si>
  <si>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</si>
  <si>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</si>
  <si>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</si>
  <si>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</si>
  <si>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</si>
  <si>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</si>
  <si>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</si>
  <si>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</si>
  <si>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</si>
  <si>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</si>
  <si>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</si>
  <si>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</si>
  <si>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</si>
  <si>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</si>
  <si>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</si>
  <si>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</si>
  <si>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</si>
  <si>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</si>
  <si>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</si>
  <si>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</si>
  <si>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</si>
  <si>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</si>
  <si>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</si>
  <si>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</si>
  <si>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</si>
  <si>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</si>
  <si>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</si>
  <si>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</si>
  <si>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</si>
  <si>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</si>
  <si>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</si>
  <si>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</si>
  <si>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</si>
  <si>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</si>
  <si>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</si>
  <si>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</si>
  <si>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</si>
  <si>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</si>
  <si>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</si>
  <si>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</si>
  <si>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</si>
  <si>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</si>
  <si>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</si>
  <si>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</si>
  <si>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</si>
  <si>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</si>
  <si>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</si>
  <si>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</si>
  <si>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</si>
  <si>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</si>
  <si>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</si>
  <si>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</si>
  <si>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</si>
  <si>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</si>
  <si>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</si>
  <si>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</si>
  <si>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</si>
  <si>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</si>
  <si>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</si>
  <si>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</si>
  <si>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</si>
  <si>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</si>
  <si>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</si>
  <si>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</si>
  <si>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</si>
  <si>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</si>
  <si>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</si>
  <si>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</si>
  <si>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</si>
  <si>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</si>
  <si>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</si>
  <si>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</si>
  <si>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</si>
  <si>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</si>
  <si>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</si>
  <si>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</si>
  <si>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</si>
  <si>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</si>
  <si>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</si>
  <si>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</si>
  <si>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</si>
  <si>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</si>
  <si>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</si>
  <si>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</si>
  <si>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</si>
  <si>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</si>
  <si>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</si>
  <si>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</si>
  <si>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</si>
  <si>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</si>
  <si>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</si>
  <si>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</si>
  <si>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</si>
  <si>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</si>
  <si>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</si>
  <si>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</si>
  <si>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</si>
  <si>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</si>
  <si>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</si>
  <si>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</si>
  <si>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</si>
  <si>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</si>
  <si>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</si>
  <si>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</si>
  <si>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</si>
  <si>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</si>
  <si>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</si>
  <si>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</si>
  <si>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</si>
  <si>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</si>
  <si>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</si>
  <si>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</si>
  <si>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</si>
  <si>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</si>
  <si>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</si>
  <si>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</si>
  <si>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</si>
  <si>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</si>
  <si>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</si>
  <si>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</si>
  <si>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</si>
  <si>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</si>
  <si>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</si>
  <si>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</si>
  <si>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</si>
  <si>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</si>
  <si>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</si>
  <si>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</si>
  <si>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</si>
  <si>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</si>
  <si>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</si>
  <si>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</si>
  <si>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</si>
  <si>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</si>
  <si>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</si>
  <si>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</si>
  <si>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</si>
  <si>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</si>
  <si>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</si>
  <si>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</si>
  <si>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</si>
  <si>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</si>
  <si>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</si>
  <si>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</si>
  <si>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</si>
  <si>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</si>
  <si>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</si>
  <si>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</si>
  <si>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</si>
  <si>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</si>
  <si>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</si>
  <si>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</si>
  <si>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</si>
  <si>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</si>
  <si>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</si>
  <si>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</si>
  <si>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</si>
  <si>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</si>
  <si>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</si>
  <si>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</si>
  <si>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</si>
  <si>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</si>
  <si>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</si>
  <si>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</si>
  <si>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</si>
  <si>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</si>
  <si>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</si>
  <si>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</si>
  <si>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</si>
  <si>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</si>
  <si>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</si>
  <si>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</si>
  <si>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</si>
  <si>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</si>
  <si>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</si>
  <si>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</si>
  <si>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</si>
  <si>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</si>
  <si>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</si>
  <si>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</si>
  <si>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</si>
  <si>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</si>
  <si>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</si>
  <si>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</si>
  <si>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</si>
  <si>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</si>
  <si>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</si>
  <si>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</si>
  <si>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</si>
  <si>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</si>
  <si>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</si>
  <si>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</si>
  <si>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</si>
  <si>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</si>
  <si>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</si>
  <si>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</si>
  <si>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</si>
  <si>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</si>
  <si>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</si>
  <si>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</si>
  <si>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</si>
  <si>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</si>
  <si>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</si>
  <si>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</si>
  <si>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</si>
  <si>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</si>
  <si>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</si>
  <si>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</si>
  <si>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</si>
  <si>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</si>
  <si>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</si>
  <si>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</si>
  <si>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</si>
  <si>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</si>
  <si>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</si>
  <si>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</si>
  <si>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</si>
  <si>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</si>
  <si>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</si>
  <si>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</si>
  <si>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</si>
  <si>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</si>
  <si>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</si>
  <si>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</si>
  <si>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</si>
  <si>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</si>
  <si>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</si>
  <si>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</si>
  <si>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</si>
  <si>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</si>
  <si>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</si>
  <si>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</si>
  <si>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</si>
  <si>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</si>
  <si>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</si>
  <si>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</si>
  <si>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</si>
  <si>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</si>
  <si>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</si>
  <si>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</si>
  <si>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</si>
  <si>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</si>
  <si>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</si>
  <si>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</si>
  <si>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</si>
  <si>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</si>
  <si>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</si>
  <si>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</si>
  <si>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</si>
  <si>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</si>
  <si>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</si>
  <si>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</si>
  <si>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</si>
  <si>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</si>
  <si>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</si>
  <si>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</si>
  <si>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</si>
  <si>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</si>
  <si>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</si>
  <si>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</si>
  <si>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</si>
  <si>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</si>
  <si>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</si>
  <si>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</si>
  <si>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</si>
  <si>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</si>
  <si>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</si>
  <si>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</si>
  <si>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</si>
  <si>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</si>
  <si>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</si>
  <si>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</si>
  <si>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</si>
  <si>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</si>
  <si>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</si>
  <si>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</si>
  <si>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</si>
  <si>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</si>
  <si>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</si>
  <si>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</si>
  <si>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</si>
  <si>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</si>
  <si>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</si>
  <si>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</si>
  <si>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</si>
  <si>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</si>
  <si>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</si>
  <si>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</si>
  <si>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</si>
  <si>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</si>
  <si>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</si>
  <si>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</si>
  <si>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</si>
  <si>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</si>
  <si>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</si>
  <si>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</si>
  <si>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</si>
  <si>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</si>
  <si>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</si>
  <si>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</si>
  <si>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</si>
  <si>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</si>
  <si>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</si>
  <si>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</si>
  <si>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</si>
  <si>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</si>
  <si>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</si>
  <si>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</si>
  <si>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</si>
  <si>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</si>
  <si>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</si>
  <si>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</si>
  <si>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</si>
  <si>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</si>
  <si>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</si>
  <si>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</si>
  <si>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</si>
  <si>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</si>
  <si>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</si>
  <si>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</si>
  <si>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</si>
  <si>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</si>
  <si>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</si>
  <si>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</si>
  <si>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</si>
  <si>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</si>
  <si>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</si>
  <si>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</si>
  <si>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</si>
  <si>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</si>
  <si>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</si>
  <si>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</si>
  <si>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</si>
  <si>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</si>
  <si>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</si>
  <si>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</si>
  <si>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</si>
  <si>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</si>
  <si>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</si>
  <si>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</si>
  <si>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</si>
  <si>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</si>
  <si>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</si>
  <si>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</si>
  <si>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</si>
  <si>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</si>
  <si>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</si>
  <si>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</si>
  <si>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</si>
  <si>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</si>
  <si>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</si>
  <si>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</si>
  <si>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</si>
  <si>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</si>
  <si>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</si>
  <si>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</si>
  <si>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</si>
  <si>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</si>
  <si>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</si>
  <si>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</si>
  <si>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</si>
  <si>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</si>
  <si>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</si>
  <si>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</si>
  <si>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</si>
  <si>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</si>
  <si>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</si>
  <si>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</si>
  <si>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</si>
  <si>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</si>
  <si>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</si>
  <si>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</si>
  <si>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</si>
  <si>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</si>
  <si>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</si>
  <si>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</si>
  <si>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</si>
  <si>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</si>
  <si>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</si>
  <si>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</si>
  <si>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</si>
  <si>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</si>
  <si>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</si>
  <si>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</si>
  <si>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</si>
  <si>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</si>
  <si>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</si>
  <si>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</si>
  <si>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</si>
  <si>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</si>
  <si>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</si>
  <si>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</si>
  <si>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</si>
  <si>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</si>
  <si>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</si>
  <si>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</si>
  <si>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</si>
  <si>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</si>
  <si>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</si>
  <si>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</si>
  <si>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</si>
  <si>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</si>
  <si>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</si>
  <si>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</si>
  <si>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</si>
  <si>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</si>
  <si>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</si>
  <si>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</si>
  <si>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</si>
  <si>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</si>
  <si>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</si>
  <si>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</si>
  <si>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</si>
  <si>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</si>
  <si>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</si>
  <si>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</si>
  <si>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</si>
  <si>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</si>
  <si>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</si>
  <si>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</si>
  <si>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</si>
  <si>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</si>
  <si>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</si>
  <si>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</si>
  <si>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</si>
  <si>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</si>
  <si>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</si>
  <si>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</si>
  <si>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</si>
  <si>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</si>
  <si>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</si>
  <si>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</si>
  <si>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</si>
  <si>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</si>
  <si>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</si>
  <si>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</si>
  <si>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</si>
  <si>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</si>
  <si>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</si>
  <si>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</si>
  <si>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</si>
  <si>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</si>
  <si>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</si>
  <si>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</si>
  <si>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</si>
  <si>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</si>
  <si>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</si>
  <si>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</si>
  <si>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</si>
  <si>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</si>
  <si>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</si>
  <si>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</si>
  <si>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</si>
  <si>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</si>
  <si>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</si>
  <si>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</si>
  <si>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</si>
  <si>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</si>
  <si>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</si>
  <si>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</si>
  <si>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</si>
  <si>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</si>
  <si>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</si>
  <si>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</si>
  <si>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</si>
  <si>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</si>
  <si>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</si>
  <si>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</si>
  <si>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</si>
  <si>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</si>
  <si>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</si>
  <si>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</si>
  <si>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</si>
  <si>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</si>
  <si>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</si>
  <si>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</si>
  <si>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</si>
  <si>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</si>
  <si>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</si>
  <si>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</si>
  <si>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</si>
  <si>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</si>
  <si>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</si>
  <si>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</si>
  <si>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</si>
  <si>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</si>
  <si>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</si>
  <si>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</si>
  <si>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</si>
  <si>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</si>
  <si>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</si>
  <si>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</si>
  <si>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</si>
  <si>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</si>
  <si>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</si>
  <si>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</si>
  <si>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</si>
  <si>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</si>
  <si>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</si>
  <si>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</si>
  <si>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</si>
  <si>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</si>
  <si>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</si>
  <si>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</si>
  <si>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</si>
  <si>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</si>
  <si>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</si>
  <si>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</si>
  <si>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</si>
  <si>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</si>
  <si>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</si>
  <si>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</si>
  <si>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</si>
  <si>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</si>
  <si>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</si>
  <si>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</si>
  <si>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</si>
  <si>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</si>
  <si>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</si>
  <si>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</si>
  <si>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</si>
  <si>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</si>
  <si>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</si>
  <si>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</si>
  <si>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</si>
  <si>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</si>
  <si>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</si>
  <si>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</si>
  <si>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</si>
  <si>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</si>
  <si>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</si>
  <si>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</si>
  <si>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</si>
  <si>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</si>
  <si>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</si>
  <si>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</si>
  <si>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</si>
  <si>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</si>
  <si>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</si>
  <si>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</si>
  <si>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</si>
  <si>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</si>
  <si>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</si>
  <si>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</si>
  <si>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</si>
  <si>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</si>
  <si>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</si>
  <si>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</si>
  <si>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</si>
  <si>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</si>
  <si>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</si>
  <si>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</si>
  <si>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</si>
  <si>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</si>
  <si>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</si>
  <si>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</si>
  <si>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</si>
  <si>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</si>
  <si>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</si>
  <si>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</si>
  <si>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</si>
  <si>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</si>
  <si>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</si>
  <si>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</si>
  <si>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</si>
  <si>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</si>
  <si>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</si>
  <si>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</si>
  <si>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</si>
  <si>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</si>
  <si>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</si>
  <si>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</si>
  <si>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</si>
  <si>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</si>
  <si>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</si>
  <si>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</si>
  <si>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</si>
  <si>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</si>
  <si>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</si>
  <si>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</si>
  <si>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</si>
  <si>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</si>
  <si>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</si>
  <si>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</si>
  <si>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</si>
  <si>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</si>
  <si>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</si>
  <si>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</si>
  <si>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</si>
  <si>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</si>
  <si>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</si>
  <si>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</si>
  <si>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</si>
  <si>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</si>
  <si>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</si>
  <si>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</si>
  <si>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</si>
  <si>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</si>
  <si>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</si>
  <si>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</si>
  <si>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</si>
  <si>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</si>
  <si>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</si>
  <si>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</si>
  <si>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</si>
  <si>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</si>
  <si>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</si>
  <si>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</si>
  <si>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</si>
  <si>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</si>
  <si>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</si>
  <si>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</si>
  <si>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</si>
  <si>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</si>
  <si>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</si>
  <si>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</si>
  <si>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</si>
  <si>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</si>
  <si>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</si>
  <si>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</si>
  <si>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</si>
  <si>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</si>
  <si>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</si>
  <si>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</si>
  <si>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</si>
  <si>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</si>
  <si>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</si>
  <si>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</si>
  <si>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</si>
  <si>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</si>
  <si>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</si>
  <si>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</si>
  <si>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</si>
  <si>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</si>
  <si>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</si>
  <si>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</si>
  <si>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</si>
  <si>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</si>
  <si>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</si>
  <si>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</si>
  <si>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</si>
  <si>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</si>
  <si>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</si>
  <si>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</si>
  <si>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</si>
  <si>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</si>
  <si>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</si>
  <si>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</si>
  <si>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</si>
  <si>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</si>
  <si>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</si>
  <si>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</si>
  <si>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</si>
  <si>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</si>
  <si>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</si>
  <si>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</si>
  <si>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</si>
  <si>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</si>
  <si>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</si>
  <si>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</si>
  <si>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</si>
  <si>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</si>
  <si>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</si>
  <si>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</si>
  <si>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</si>
  <si>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</si>
  <si>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</si>
  <si>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</si>
  <si>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</si>
  <si>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</si>
  <si>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</si>
  <si>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</si>
  <si>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</si>
  <si>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</si>
  <si>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</si>
  <si>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</si>
  <si>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</si>
  <si>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</si>
  <si>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</si>
  <si>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</si>
  <si>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</si>
  <si>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</si>
  <si>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</si>
  <si>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</si>
  <si>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</si>
  <si>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</si>
  <si>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</si>
  <si>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</si>
  <si>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</si>
  <si>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</si>
  <si>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</si>
  <si>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</si>
  <si>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</si>
  <si>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</si>
  <si>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</si>
  <si>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</si>
  <si>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</si>
  <si>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</si>
  <si>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</si>
  <si>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</si>
  <si>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</si>
  <si>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</si>
  <si>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</si>
  <si>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</si>
  <si>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</si>
  <si>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</si>
  <si>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</si>
  <si>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</si>
  <si>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</si>
  <si>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</si>
  <si>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</si>
  <si>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</si>
  <si>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</si>
  <si>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</si>
  <si>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</si>
  <si>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</si>
  <si>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</si>
  <si>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</si>
  <si>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</si>
  <si>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</si>
  <si>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</si>
  <si>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</si>
  <si>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</si>
  <si>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</si>
  <si>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</si>
  <si>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</si>
  <si>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</si>
  <si>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</si>
  <si>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</si>
  <si>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</si>
  <si>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</si>
  <si>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</si>
  <si>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</si>
  <si>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</si>
  <si>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</si>
  <si>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</si>
  <si>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</si>
  <si>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</si>
  <si>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</si>
  <si>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</si>
  <si>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</si>
  <si>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</si>
  <si>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</si>
  <si>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</si>
  <si>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</si>
  <si>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</si>
  <si>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</si>
  <si>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</si>
  <si>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</si>
  <si>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</si>
  <si>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</si>
  <si>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</si>
  <si>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</si>
  <si>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</si>
  <si>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</si>
  <si>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</si>
  <si>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</si>
  <si>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</si>
  <si>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</si>
  <si>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</si>
  <si>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</si>
  <si>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</si>
  <si>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</si>
  <si>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</si>
  <si>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</si>
  <si>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</si>
  <si>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</si>
  <si>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</si>
  <si>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</si>
  <si>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</si>
  <si>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</si>
  <si>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</si>
  <si>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</si>
  <si>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</si>
  <si>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</si>
  <si>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</si>
  <si>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</si>
  <si>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</si>
  <si>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</si>
  <si>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</si>
  <si>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</si>
  <si>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</si>
  <si>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</si>
  <si>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</si>
  <si>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</si>
  <si>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</si>
  <si>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</si>
  <si>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</si>
  <si>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</si>
  <si>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</si>
  <si>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</si>
  <si>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</si>
  <si>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</si>
  <si>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</si>
  <si>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</si>
  <si>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</si>
  <si>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</si>
  <si>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</si>
  <si>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</si>
  <si>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</si>
  <si>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</si>
  <si>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</si>
  <si>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</si>
  <si>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</si>
  <si>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</si>
  <si>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</si>
  <si>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</si>
  <si>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</si>
  <si>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</si>
  <si>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</si>
  <si>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</si>
  <si>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</si>
  <si>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</si>
  <si>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</si>
  <si>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</si>
  <si>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</si>
  <si>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</si>
  <si>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</si>
  <si>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</si>
  <si>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</si>
  <si>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</si>
  <si>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</si>
  <si>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</si>
  <si>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</si>
  <si>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</si>
  <si>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</si>
  <si>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</si>
  <si>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</si>
  <si>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</si>
  <si>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</si>
  <si>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</si>
  <si>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</si>
  <si>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</si>
  <si>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</si>
  <si>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</si>
  <si>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</si>
  <si>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</si>
  <si>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</si>
  <si>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</si>
  <si>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</si>
  <si>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</si>
  <si>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</si>
  <si>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</si>
  <si>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</si>
  <si>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</si>
  <si>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</si>
  <si>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</si>
  <si>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</si>
  <si>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</si>
  <si>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</si>
  <si>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</si>
  <si>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</si>
  <si>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</si>
  <si>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</si>
  <si>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</si>
  <si>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</si>
  <si>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</si>
  <si>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</si>
  <si>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</si>
  <si>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</si>
  <si>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</si>
  <si>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</si>
  <si>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</si>
  <si>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</si>
  <si>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</si>
  <si>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</si>
  <si>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</si>
  <si>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</si>
  <si>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</si>
  <si>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</si>
  <si>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</si>
  <si>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</si>
  <si>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</si>
  <si>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</si>
  <si>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</si>
  <si>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</si>
  <si>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</si>
  <si>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</si>
  <si>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</si>
  <si>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</si>
  <si>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</si>
  <si>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</si>
  <si>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</si>
  <si>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</si>
  <si>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</si>
  <si>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</si>
  <si>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</si>
  <si>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</si>
  <si>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</si>
  <si>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</si>
  <si>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</si>
  <si>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</si>
  <si>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</si>
  <si>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</si>
  <si>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</si>
  <si>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</si>
  <si>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</si>
  <si>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</si>
  <si>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</si>
  <si>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</si>
  <si>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</si>
  <si>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</si>
  <si>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</si>
  <si>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</si>
  <si>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</si>
  <si>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</si>
  <si>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</si>
  <si>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</si>
  <si>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</si>
  <si>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</si>
  <si>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</si>
  <si>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</si>
  <si>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</si>
  <si>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</si>
  <si>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</si>
  <si>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</si>
  <si>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</si>
  <si>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</si>
  <si>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</si>
  <si>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</si>
  <si>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</si>
  <si>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</si>
  <si>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</si>
  <si>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</si>
  <si>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</si>
  <si>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</si>
  <si>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</si>
  <si>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</si>
  <si>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</si>
  <si>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</si>
  <si>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</si>
  <si>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</si>
  <si>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</si>
  <si>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</si>
  <si>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</si>
  <si>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</si>
  <si>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</si>
  <si>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</si>
  <si>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</si>
  <si>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</si>
  <si>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</si>
  <si>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</si>
  <si>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</si>
  <si>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</si>
  <si>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</si>
  <si>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</si>
  <si>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</si>
  <si>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</si>
  <si>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</si>
  <si>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</si>
  <si>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</si>
  <si>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</si>
  <si>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</si>
  <si>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</si>
  <si>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</si>
  <si>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</si>
  <si>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</si>
  <si>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</si>
  <si>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</si>
  <si>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</si>
  <si>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</si>
  <si>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</si>
  <si>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</si>
  <si>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</si>
  <si>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</si>
  <si>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</si>
  <si>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</si>
  <si>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</si>
  <si>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</si>
  <si>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</si>
  <si>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</si>
  <si>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</si>
  <si>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</si>
  <si>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</si>
  <si>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</si>
  <si>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</si>
  <si>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</si>
  <si>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</si>
  <si>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</si>
  <si>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</si>
  <si>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</si>
  <si>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</si>
  <si>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</si>
  <si>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</si>
  <si>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</si>
  <si>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</si>
  <si>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</si>
  <si>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</si>
  <si>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</si>
  <si>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</si>
  <si>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</si>
  <si>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</si>
  <si>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</si>
  <si>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</si>
  <si>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</si>
  <si>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</si>
  <si>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</si>
  <si>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</si>
  <si>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</si>
  <si>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</si>
  <si>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</si>
  <si>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</si>
  <si>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</si>
  <si>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</si>
  <si>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</si>
  <si>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</si>
  <si>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</si>
  <si>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</si>
  <si>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</si>
  <si>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</si>
  <si>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</si>
  <si>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</si>
  <si>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</si>
  <si>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</si>
  <si>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</si>
  <si>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</si>
  <si>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</si>
  <si>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</si>
  <si>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</si>
  <si>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</si>
  <si>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</si>
  <si>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</si>
  <si>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</si>
  <si>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</si>
  <si>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</si>
  <si>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</si>
  <si>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</si>
  <si>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</si>
  <si>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</si>
  <si>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</si>
  <si>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</si>
  <si>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</si>
  <si>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</si>
  <si>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</si>
  <si>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</si>
  <si>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</si>
  <si>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</si>
  <si>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</si>
  <si>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</si>
  <si>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</si>
  <si>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</si>
  <si>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</si>
  <si>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</si>
  <si>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</si>
  <si>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</si>
  <si>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</si>
  <si>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</si>
  <si>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</si>
  <si>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</si>
  <si>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</si>
  <si>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</si>
  <si>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</si>
  <si>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</si>
  <si>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</si>
  <si>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</si>
  <si>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</si>
  <si>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</si>
  <si>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</si>
  <si>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</si>
  <si>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</si>
  <si>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</si>
  <si>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</si>
  <si>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</si>
  <si>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</si>
  <si>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</si>
  <si>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</si>
  <si>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</si>
  <si>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</si>
  <si>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</si>
  <si>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</si>
  <si>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</si>
  <si>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</si>
  <si>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</si>
  <si>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</si>
  <si>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</si>
  <si>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</si>
  <si>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</si>
  <si>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</si>
  <si>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</si>
  <si>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</si>
  <si>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</si>
  <si>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</si>
  <si>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</si>
  <si>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</si>
  <si>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</si>
  <si>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</si>
  <si>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</si>
  <si>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</si>
  <si>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</si>
  <si>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</si>
  <si>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</si>
  <si>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</si>
  <si>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</si>
  <si>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</si>
  <si>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</si>
  <si>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</si>
  <si>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</si>
  <si>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</si>
  <si>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</si>
  <si>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</si>
  <si>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</si>
  <si>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</si>
  <si>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</si>
  <si>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</si>
  <si>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</si>
  <si>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</si>
  <si>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</si>
  <si>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</si>
  <si>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</si>
  <si>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</si>
  <si>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</si>
  <si>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</si>
  <si>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</si>
  <si>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</si>
  <si>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</si>
  <si>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</si>
  <si>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</si>
  <si>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</si>
  <si>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</si>
  <si>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</si>
  <si>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</si>
  <si>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</si>
  <si>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</si>
  <si>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</si>
  <si>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</si>
  <si>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</si>
  <si>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</si>
  <si>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</si>
  <si>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</si>
  <si>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</si>
  <si>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</si>
  <si>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</si>
  <si>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</si>
  <si>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</si>
  <si>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</si>
  <si>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</si>
  <si>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</si>
  <si>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</si>
  <si>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</si>
  <si>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</si>
  <si>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</si>
  <si>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</si>
  <si>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</si>
  <si>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</si>
  <si>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</si>
  <si>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</si>
  <si>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</si>
  <si>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</si>
  <si>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</si>
  <si>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</si>
  <si>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</si>
  <si>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</si>
  <si>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</si>
  <si>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</si>
  <si>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</si>
  <si>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</si>
  <si>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</si>
  <si>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</si>
  <si>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</si>
  <si>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</si>
  <si>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</si>
  <si>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</si>
  <si>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</si>
  <si>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</si>
  <si>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</si>
  <si>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</si>
  <si>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</si>
  <si>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</si>
  <si>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</si>
  <si>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</si>
  <si>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</si>
  <si>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</si>
  <si>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</si>
  <si>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</si>
  <si>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</si>
  <si>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</si>
  <si>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</si>
  <si>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</si>
  <si>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</si>
  <si>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</si>
  <si>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</si>
  <si>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</si>
  <si>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</si>
  <si>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</si>
  <si>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</si>
  <si>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</si>
  <si>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</si>
  <si>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</si>
  <si>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</si>
  <si>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</si>
  <si>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</si>
  <si>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</si>
  <si>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</si>
  <si>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</si>
  <si>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</si>
  <si>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</si>
  <si>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</si>
  <si>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</si>
  <si>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</si>
  <si>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</si>
  <si>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</si>
  <si>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</si>
  <si>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</si>
  <si>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</si>
  <si>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</si>
  <si>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</si>
  <si>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</si>
  <si>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</si>
  <si>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</si>
  <si>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</si>
  <si>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</si>
  <si>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</si>
  <si>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</si>
  <si>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</si>
  <si>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</si>
  <si>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</si>
  <si>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</si>
  <si>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</si>
  <si>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</si>
  <si>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</si>
  <si>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</si>
  <si>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</si>
  <si>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</si>
  <si>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</si>
  <si>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</si>
  <si>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</si>
  <si>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</si>
  <si>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</si>
  <si>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</si>
  <si>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</si>
  <si>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</si>
  <si>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</si>
  <si>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</si>
  <si>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</si>
  <si>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</si>
  <si>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</si>
  <si>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</si>
  <si>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</si>
  <si>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</si>
  <si>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</si>
  <si>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</si>
  <si>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</si>
  <si>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</si>
  <si>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</si>
  <si>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</si>
  <si>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</si>
  <si>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</si>
  <si>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</si>
  <si>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</si>
  <si>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</si>
  <si>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</si>
  <si>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</si>
  <si>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</si>
  <si>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</si>
  <si>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</si>
  <si>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</si>
  <si>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</si>
  <si>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</si>
  <si>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</si>
  <si>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</si>
  <si>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</si>
  <si>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</si>
  <si>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</si>
  <si>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</si>
  <si>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</si>
  <si>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</si>
  <si>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</si>
  <si>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</si>
  <si>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</si>
  <si>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</si>
  <si>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</si>
  <si>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</si>
  <si>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</si>
  <si>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</si>
  <si>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</si>
  <si>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</si>
  <si>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</si>
  <si>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</si>
  <si>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</si>
  <si>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</si>
  <si>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</si>
  <si>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</si>
  <si>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</si>
  <si>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</si>
  <si>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</si>
  <si>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</si>
  <si>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</si>
  <si>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</si>
  <si>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</si>
  <si>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</si>
  <si>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</si>
  <si>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</si>
  <si>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</si>
  <si>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</si>
  <si>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</si>
  <si>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</si>
  <si>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</si>
  <si>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</si>
  <si>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</si>
  <si>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</si>
  <si>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</si>
  <si>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</si>
  <si>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</si>
  <si>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</si>
  <si>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</si>
  <si>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</si>
  <si>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</si>
  <si>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</si>
  <si>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</si>
  <si>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</si>
  <si>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</si>
  <si>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</si>
  <si>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</si>
  <si>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</si>
  <si>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</si>
  <si>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</si>
  <si>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</si>
  <si>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</si>
  <si>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</si>
  <si>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</si>
  <si>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</si>
  <si>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</si>
  <si>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</si>
  <si>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</si>
  <si>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</si>
  <si>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</si>
  <si>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</si>
  <si>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</si>
  <si>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</si>
  <si>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</si>
  <si>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</si>
  <si>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</si>
  <si>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</si>
  <si>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</si>
  <si>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</si>
  <si>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</si>
  <si>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</si>
  <si>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</si>
  <si>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</si>
  <si>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</si>
  <si>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</si>
  <si>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</si>
  <si>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</si>
  <si>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</si>
  <si>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</si>
  <si>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</si>
  <si>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</si>
  <si>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</si>
  <si>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</si>
  <si>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</si>
  <si>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</si>
  <si>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</si>
  <si>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</si>
  <si>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</si>
  <si>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</si>
  <si>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</si>
  <si>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</si>
  <si>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</si>
  <si>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</si>
  <si>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</si>
  <si>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</si>
  <si>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</si>
  <si>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</si>
  <si>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</si>
  <si>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</si>
  <si>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</si>
  <si>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</si>
  <si>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</si>
  <si>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</si>
  <si>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</si>
  <si>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</si>
  <si>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</si>
  <si>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</si>
  <si>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</si>
  <si>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</si>
  <si>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</si>
  <si>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</si>
  <si>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</si>
  <si>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</si>
  <si>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</si>
  <si>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</si>
  <si>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</si>
  <si>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</si>
  <si>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</si>
  <si>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</si>
  <si>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</si>
  <si>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</si>
  <si>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</si>
  <si>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</si>
  <si>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</si>
  <si>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</si>
  <si>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</si>
  <si>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</si>
  <si>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</si>
  <si>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</si>
  <si>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</si>
  <si>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</si>
  <si>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</si>
  <si>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</si>
  <si>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</si>
  <si>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</si>
  <si>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</si>
  <si>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</si>
  <si>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</si>
  <si>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</si>
  <si>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</si>
  <si>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</si>
  <si>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</si>
  <si>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</si>
  <si>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</si>
  <si>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</si>
  <si>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</si>
  <si>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</si>
  <si>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</si>
  <si>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</si>
  <si>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</si>
  <si>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</si>
  <si>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</si>
  <si>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</si>
  <si>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</si>
  <si>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</si>
  <si>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</si>
  <si>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</si>
  <si>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</si>
  <si>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</si>
  <si>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</si>
  <si>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</si>
  <si>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</si>
  <si>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</si>
  <si>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</si>
  <si>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</si>
  <si>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</si>
  <si>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</si>
  <si>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</si>
  <si>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</si>
  <si>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</si>
  <si>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</si>
  <si>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</si>
  <si>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</si>
  <si>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</si>
  <si>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</si>
  <si>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</si>
  <si>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</si>
  <si>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</si>
  <si>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</si>
  <si>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</si>
  <si>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</si>
  <si>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</si>
  <si>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</si>
  <si>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</si>
  <si>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</si>
  <si>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</si>
  <si>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</si>
  <si>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</si>
  <si>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</si>
  <si>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</si>
  <si>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</si>
  <si>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</si>
  <si>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</si>
  <si>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</si>
  <si>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</si>
  <si>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</si>
  <si>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</si>
  <si>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</si>
  <si>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</si>
  <si>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</si>
  <si>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</si>
  <si>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</si>
  <si>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</si>
  <si>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</si>
  <si>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</si>
  <si>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</si>
  <si>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</si>
  <si>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</si>
  <si>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</si>
  <si>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</si>
  <si>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</si>
  <si>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</si>
  <si>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</si>
  <si>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</si>
  <si>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</si>
  <si>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</si>
  <si>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</si>
  <si>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</si>
  <si>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</si>
  <si>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</si>
  <si>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</si>
  <si>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</si>
  <si>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</si>
  <si>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</si>
  <si>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</si>
  <si>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</si>
  <si>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</si>
  <si>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</si>
  <si>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</si>
  <si>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</si>
  <si>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</si>
  <si>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</si>
  <si>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</si>
  <si>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</si>
  <si>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</si>
  <si>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</si>
  <si>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</si>
  <si>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</si>
  <si>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</si>
  <si>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</si>
  <si>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</si>
  <si>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</si>
  <si>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</si>
  <si>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</si>
  <si>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</si>
  <si>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</si>
  <si>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</si>
  <si>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</si>
  <si>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</si>
  <si>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</si>
  <si>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</si>
  <si>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</si>
  <si>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</si>
  <si>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</si>
  <si>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</si>
  <si>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</si>
  <si>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</si>
  <si>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</si>
  <si>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</si>
  <si>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</si>
  <si>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</si>
  <si>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</si>
  <si>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</si>
  <si>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</si>
  <si>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</si>
  <si>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</si>
  <si>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</si>
  <si>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</si>
  <si>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</si>
  <si>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</si>
  <si>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</si>
  <si>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</si>
  <si>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</si>
  <si>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</si>
  <si>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</si>
  <si>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</si>
  <si>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</si>
  <si>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</si>
  <si>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</si>
  <si>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</si>
  <si>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</si>
  <si>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</si>
  <si>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</si>
  <si>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</si>
  <si>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</si>
  <si>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</si>
  <si>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</si>
  <si>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</si>
  <si>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</si>
  <si>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</si>
  <si>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</si>
  <si>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</si>
  <si>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</si>
  <si>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</si>
  <si>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</si>
  <si>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</si>
  <si>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</si>
  <si>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</si>
  <si>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</si>
  <si>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</si>
  <si>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</si>
  <si>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</si>
  <si>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</si>
  <si>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</si>
  <si>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</si>
  <si>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</si>
  <si>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</si>
  <si>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</si>
  <si>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</si>
  <si>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</si>
  <si>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</si>
  <si>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</si>
  <si>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</si>
  <si>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</si>
  <si>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</si>
  <si>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</si>
  <si>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</si>
  <si>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</si>
  <si>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</si>
  <si>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</si>
  <si>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</si>
  <si>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</si>
  <si>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</si>
  <si>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</si>
  <si>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</si>
  <si>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</si>
  <si>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</si>
  <si>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</si>
  <si>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</si>
  <si>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</si>
  <si>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</si>
  <si>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</si>
  <si>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</si>
  <si>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</si>
  <si>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</si>
  <si>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</si>
  <si>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</si>
  <si>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</si>
  <si>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</si>
  <si>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</si>
  <si>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</si>
  <si>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</si>
  <si>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</si>
  <si>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</si>
  <si>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</si>
  <si>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</si>
  <si>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</si>
  <si>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</si>
  <si>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</si>
  <si>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</si>
  <si>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</si>
  <si>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</si>
  <si>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</si>
  <si>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</si>
  <si>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</si>
  <si>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</si>
  <si>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</si>
  <si>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</si>
  <si>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</si>
  <si>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</si>
  <si>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</si>
  <si>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</si>
  <si>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</si>
  <si>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</si>
  <si>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</si>
  <si>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</si>
  <si>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</si>
  <si>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</si>
  <si>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</si>
  <si>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</si>
  <si>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</si>
  <si>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</si>
  <si>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</si>
  <si>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</si>
  <si>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</si>
  <si>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</si>
  <si>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</si>
  <si>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</si>
  <si>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</si>
  <si>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</si>
  <si>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</si>
  <si>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</si>
  <si>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</si>
  <si>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</si>
  <si>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</si>
  <si>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</si>
  <si>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</si>
  <si>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</si>
  <si>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</si>
  <si>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</si>
  <si>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</si>
  <si>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</si>
  <si>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</si>
  <si>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</si>
  <si>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</si>
  <si>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</si>
  <si>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</si>
  <si>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</si>
  <si>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</si>
  <si>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</si>
  <si>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</si>
  <si>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</si>
  <si>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</si>
  <si>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</si>
  <si>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</si>
  <si>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</si>
  <si>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</si>
  <si>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</si>
  <si>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</si>
  <si>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</si>
  <si>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</si>
  <si>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</si>
  <si>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</si>
  <si>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</si>
  <si>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</si>
  <si>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</si>
  <si>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</si>
  <si>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</si>
  <si>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</si>
  <si>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</si>
  <si>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</si>
  <si>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</si>
  <si>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</si>
  <si>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</si>
  <si>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</si>
  <si>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</si>
  <si>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</si>
  <si>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</si>
  <si>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</si>
  <si>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</si>
  <si>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</si>
  <si>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</si>
  <si>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</si>
  <si>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</si>
  <si>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</si>
  <si>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</si>
  <si>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</si>
  <si>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</si>
  <si>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</si>
  <si>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</si>
  <si>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</si>
  <si>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</si>
  <si>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</si>
  <si>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</si>
  <si>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</si>
  <si>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</si>
  <si>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</si>
  <si>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</si>
  <si>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</si>
  <si>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</si>
  <si>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</si>
  <si>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</si>
  <si>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</si>
  <si>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</si>
  <si>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</si>
  <si>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</si>
  <si>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</si>
  <si>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</si>
  <si>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</si>
  <si>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</si>
  <si>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</si>
  <si>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</si>
  <si>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</si>
  <si>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</si>
  <si>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</si>
  <si>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</si>
  <si>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</si>
  <si>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</si>
  <si>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</si>
  <si>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</si>
  <si>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</si>
  <si>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</si>
  <si>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</si>
  <si>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</si>
  <si>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</si>
  <si>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</si>
  <si>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</si>
  <si>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</si>
  <si>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</si>
  <si>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</si>
  <si>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</si>
  <si>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</si>
  <si>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</si>
  <si>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</si>
  <si>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</si>
  <si>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</si>
  <si>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</si>
  <si>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</si>
  <si>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</si>
  <si>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</si>
  <si>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</si>
  <si>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</si>
  <si>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</si>
  <si>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</si>
  <si>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</si>
  <si>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</si>
  <si>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</si>
  <si>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</si>
  <si>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</si>
  <si>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</si>
  <si>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</si>
  <si>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</si>
  <si>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</si>
  <si>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</si>
  <si>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</si>
  <si>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</si>
  <si>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</si>
  <si>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</si>
  <si>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</si>
  <si>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</si>
  <si>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</si>
  <si>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</si>
  <si>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</si>
  <si>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</si>
  <si>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</si>
  <si>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</si>
  <si>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</si>
  <si>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</si>
  <si>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</si>
  <si>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</si>
  <si>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</si>
  <si>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</si>
  <si>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</si>
  <si>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</si>
  <si>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</si>
  <si>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</si>
  <si>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</si>
  <si>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</si>
  <si>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</si>
  <si>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</si>
  <si>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</si>
  <si>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</si>
  <si>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</si>
  <si>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</si>
  <si>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</si>
  <si>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</si>
  <si>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</si>
  <si>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</si>
  <si>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</si>
  <si>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</si>
  <si>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</si>
  <si>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</si>
  <si>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</si>
  <si>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</si>
  <si>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</si>
  <si>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</si>
  <si>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</si>
  <si>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</si>
  <si>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</si>
  <si>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</si>
  <si>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</si>
  <si>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</si>
  <si>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</si>
  <si>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</si>
  <si>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</si>
  <si>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</si>
  <si>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</si>
  <si>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</si>
  <si>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</si>
  <si>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</si>
  <si>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</si>
  <si>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</si>
  <si>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</si>
  <si>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</si>
  <si>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</si>
  <si>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</si>
  <si>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</si>
  <si>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</si>
  <si>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</si>
  <si>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</si>
  <si>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</si>
  <si>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</si>
  <si>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</si>
  <si>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</si>
  <si>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</si>
  <si>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</si>
  <si>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</si>
  <si>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</si>
  <si>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</si>
  <si>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</si>
  <si>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</si>
  <si>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</si>
  <si>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</si>
  <si>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</si>
  <si>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</si>
  <si>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</si>
  <si>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</si>
  <si>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</si>
  <si>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</si>
  <si>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</si>
  <si>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</si>
  <si>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</si>
  <si>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</si>
  <si>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</si>
  <si>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</si>
  <si>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</si>
  <si>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</si>
  <si>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</si>
  <si>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</si>
  <si>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</si>
  <si>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</si>
  <si>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</si>
  <si>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</si>
  <si>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</si>
  <si>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</si>
  <si>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</si>
  <si>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</si>
  <si>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</si>
  <si>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</si>
  <si>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</si>
  <si>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</si>
  <si>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</si>
  <si>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</si>
  <si>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</si>
  <si>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</si>
  <si>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</si>
  <si>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</si>
  <si>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</si>
  <si>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</si>
  <si>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</si>
  <si>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</si>
  <si>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</si>
  <si>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</si>
  <si>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</si>
  <si>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</si>
  <si>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</si>
  <si>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</si>
  <si>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</si>
  <si>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</si>
  <si>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</si>
  <si>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</si>
  <si>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</si>
  <si>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</si>
  <si>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</si>
  <si>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</si>
  <si>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</si>
  <si>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</si>
  <si>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</si>
  <si>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</si>
  <si>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</si>
  <si>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</si>
  <si>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</si>
  <si>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</si>
  <si>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</si>
  <si>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</si>
  <si>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</si>
  <si>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</si>
  <si>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</si>
  <si>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</si>
  <si>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</si>
  <si>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</si>
  <si>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</si>
  <si>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</si>
  <si>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</si>
  <si>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</si>
  <si>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</si>
  <si>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</si>
  <si>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</si>
  <si>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</si>
  <si>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</si>
  <si>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</si>
  <si>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</si>
  <si>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</si>
  <si>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</si>
  <si>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</si>
  <si>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</si>
  <si>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</si>
  <si>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</si>
  <si>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</si>
  <si>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</si>
  <si>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</si>
  <si>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</si>
  <si>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</si>
  <si>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</si>
  <si>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</si>
  <si>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</si>
  <si>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</si>
  <si>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</si>
  <si>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</si>
  <si>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</si>
  <si>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</si>
  <si>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</si>
  <si>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</si>
  <si>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</si>
  <si>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</si>
  <si>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</si>
  <si>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</si>
  <si>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</si>
  <si>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</si>
  <si>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</si>
  <si>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</si>
  <si>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</si>
  <si>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</si>
  <si>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</si>
  <si>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</si>
  <si>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</si>
  <si>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</si>
  <si>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</si>
  <si>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</si>
  <si>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</si>
  <si>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</si>
  <si>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</si>
  <si>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</si>
  <si>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</si>
  <si>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</si>
  <si>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</si>
  <si>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</si>
  <si>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</si>
  <si>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</si>
  <si>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</si>
  <si>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</si>
  <si>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</si>
  <si>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</si>
  <si>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</si>
  <si>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</si>
  <si>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</si>
  <si>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</si>
  <si>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</si>
  <si>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</si>
  <si>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</si>
  <si>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</si>
  <si>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</si>
  <si>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</si>
  <si>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</si>
  <si>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</si>
  <si>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</si>
  <si>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</si>
  <si>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</si>
  <si>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</si>
  <si>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</si>
  <si>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</si>
  <si>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</si>
  <si>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</si>
  <si>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</si>
  <si>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</si>
  <si>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</si>
  <si>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</si>
  <si>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</si>
  <si>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</si>
  <si>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</si>
  <si>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</si>
  <si>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</si>
  <si>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</si>
  <si>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</si>
  <si>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</si>
  <si>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</si>
  <si>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</si>
  <si>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</si>
  <si>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</si>
  <si>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</si>
  <si>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</si>
  <si>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</si>
  <si>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</si>
  <si>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</si>
  <si>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</si>
  <si>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</si>
  <si>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</si>
  <si>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</si>
  <si>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</si>
  <si>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</si>
  <si>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</si>
  <si>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</si>
  <si>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</si>
  <si>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</si>
  <si>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</si>
  <si>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</si>
  <si>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</si>
  <si>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</si>
  <si>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</si>
  <si>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</si>
  <si>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</si>
  <si>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</si>
  <si>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</si>
  <si>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</si>
  <si>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</si>
  <si>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</si>
  <si>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</si>
  <si>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</si>
  <si>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</si>
  <si>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</si>
  <si>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</si>
  <si>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</si>
  <si>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</si>
  <si>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</si>
  <si>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</si>
  <si>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</si>
  <si>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</si>
  <si>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</si>
  <si>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</si>
  <si>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</si>
  <si>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</si>
  <si>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</si>
  <si>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</si>
  <si>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</si>
  <si>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</si>
  <si>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</si>
  <si>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</si>
  <si>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</si>
  <si>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</si>
  <si>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</si>
  <si>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</si>
  <si>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</si>
  <si>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</si>
  <si>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</si>
  <si>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</si>
  <si>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</si>
  <si>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</si>
  <si>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</si>
  <si>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</si>
  <si>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</si>
  <si>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</si>
  <si>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</si>
  <si>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</si>
  <si>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</si>
  <si>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</si>
  <si>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</si>
  <si>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</si>
  <si>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</si>
  <si>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</si>
  <si>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</si>
  <si>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</si>
  <si>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</si>
  <si>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</si>
  <si>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</si>
  <si>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</si>
  <si>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</si>
  <si>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</si>
  <si>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</si>
  <si>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</si>
  <si>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</si>
  <si>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</si>
  <si>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</si>
  <si>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</si>
  <si>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</si>
  <si>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</si>
  <si>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</si>
  <si>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</si>
  <si>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</si>
  <si>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</si>
  <si>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</si>
  <si>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</si>
  <si>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</si>
  <si>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</si>
  <si>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</si>
  <si>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</si>
  <si>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</si>
  <si>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</si>
  <si>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</si>
  <si>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</si>
  <si>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</si>
  <si>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</si>
  <si>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</si>
  <si>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</si>
  <si>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</si>
  <si>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</si>
  <si>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</si>
  <si>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</si>
  <si>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</si>
  <si>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</si>
  <si>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</si>
  <si>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</si>
  <si>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</si>
  <si>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</si>
  <si>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</si>
  <si>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</si>
  <si>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</si>
  <si>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</si>
  <si>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</si>
  <si>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</si>
  <si>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</si>
  <si>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</si>
  <si>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</si>
  <si>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</si>
  <si>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</si>
  <si>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</si>
  <si>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</si>
  <si>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</si>
  <si>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</si>
  <si>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</si>
  <si>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</si>
  <si>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</si>
  <si>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</si>
  <si>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</si>
  <si>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</si>
  <si>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</si>
  <si>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</si>
  <si>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</si>
  <si>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</si>
  <si>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</si>
  <si>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</si>
  <si>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</si>
  <si>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</si>
  <si>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</si>
  <si>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</si>
  <si>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</si>
  <si>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</si>
  <si>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</si>
  <si>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</si>
  <si>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</si>
  <si>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</si>
  <si>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</si>
  <si>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</si>
  <si>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</si>
  <si>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</si>
  <si>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</si>
  <si>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</si>
  <si>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</si>
  <si>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</si>
  <si>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</si>
  <si>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</si>
  <si>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</si>
  <si>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</si>
  <si>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</si>
  <si>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</si>
  <si>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</si>
  <si>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</si>
  <si>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</si>
  <si>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</si>
  <si>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</si>
  <si>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</si>
  <si>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</si>
  <si>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</si>
  <si>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</si>
  <si>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</si>
  <si>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</si>
  <si>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</si>
  <si>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</si>
  <si>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</si>
  <si>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</si>
  <si>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</si>
  <si>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</si>
  <si>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</si>
  <si>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</si>
  <si>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</si>
  <si>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</si>
  <si>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</si>
  <si>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</si>
  <si>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</si>
  <si>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</si>
  <si>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</si>
  <si>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</si>
  <si>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</si>
  <si>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</si>
  <si>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</si>
  <si>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</si>
  <si>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</si>
  <si>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</si>
  <si>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</si>
  <si>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</si>
  <si>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</si>
  <si>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</si>
  <si>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</si>
  <si>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</si>
  <si>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</si>
  <si>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</si>
  <si>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</si>
  <si>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</si>
  <si>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</si>
  <si>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</si>
  <si>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</si>
  <si>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</si>
  <si>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</si>
  <si>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</si>
  <si>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</si>
  <si>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</si>
  <si>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</si>
  <si>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</si>
  <si>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</si>
  <si>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</si>
  <si>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</si>
  <si>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</si>
  <si>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</si>
  <si>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</si>
  <si>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</si>
  <si>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</si>
  <si>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</si>
  <si>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</si>
  <si>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</si>
  <si>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</si>
  <si>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</si>
  <si>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</si>
  <si>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</si>
  <si>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</si>
  <si>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</si>
  <si>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</si>
  <si>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</si>
  <si>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</si>
  <si>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</si>
  <si>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</si>
  <si>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</si>
  <si>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</si>
  <si>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</si>
  <si>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</si>
  <si>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</si>
  <si>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</si>
  <si>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</si>
  <si>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</si>
  <si>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</si>
  <si>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</si>
  <si>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</si>
  <si>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</si>
  <si>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</si>
  <si>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</si>
  <si>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</si>
  <si>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</si>
  <si>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</si>
  <si>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</si>
  <si>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</si>
  <si>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</si>
  <si>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</si>
  <si>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</si>
  <si>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</si>
  <si>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</si>
  <si>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</si>
  <si>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</si>
  <si>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</si>
  <si>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</si>
  <si>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</si>
  <si>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</si>
  <si>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</si>
  <si>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</si>
  <si>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</si>
  <si>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</si>
  <si>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</si>
  <si>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</si>
  <si>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</si>
  <si>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</si>
  <si>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</si>
  <si>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</si>
  <si>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</si>
  <si>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</si>
  <si>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</si>
  <si>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</si>
  <si>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</si>
  <si>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</si>
  <si>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</si>
  <si>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</si>
  <si>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</si>
  <si>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</si>
  <si>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</si>
  <si>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</si>
  <si>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</si>
  <si>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</si>
  <si>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</si>
  <si>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</si>
  <si>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</si>
  <si>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</si>
  <si>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</si>
  <si>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</si>
  <si>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</si>
  <si>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</si>
  <si>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</si>
  <si>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</si>
  <si>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</si>
  <si>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</si>
  <si>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</si>
  <si>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</si>
  <si>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</si>
  <si>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</si>
  <si>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</si>
  <si>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</si>
  <si>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</si>
  <si>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</si>
  <si>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</si>
  <si>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</si>
  <si>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</si>
  <si>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</si>
  <si>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</si>
  <si>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</si>
  <si>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</si>
  <si>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</si>
  <si>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</si>
  <si>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</si>
  <si>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</si>
  <si>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</si>
  <si>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</si>
  <si>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</si>
  <si>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</si>
  <si>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</si>
  <si>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</si>
  <si>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</si>
  <si>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</si>
  <si>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</si>
  <si>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</si>
  <si>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</si>
  <si>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</si>
  <si>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</si>
  <si>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</si>
  <si>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</si>
  <si>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</si>
  <si>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</si>
  <si>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</si>
  <si>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</si>
  <si>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</si>
  <si>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</si>
  <si>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</si>
  <si>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</si>
  <si>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</si>
  <si>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</si>
  <si>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</si>
  <si>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</si>
  <si>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</si>
  <si>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</si>
  <si>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</si>
  <si>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</si>
  <si>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</si>
  <si>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</si>
  <si>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</si>
  <si>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</si>
  <si>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</si>
  <si>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</si>
  <si>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</si>
  <si>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</si>
  <si>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</si>
  <si>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</si>
  <si>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</si>
  <si>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</si>
  <si>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</si>
  <si>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</si>
  <si>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</si>
  <si>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</si>
  <si>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</si>
  <si>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</si>
  <si>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</si>
  <si>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</si>
  <si>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</si>
  <si>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</si>
  <si>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</si>
  <si>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</si>
  <si>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</si>
  <si>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</si>
  <si>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</si>
  <si>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</si>
  <si>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</si>
  <si>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</si>
  <si>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</si>
  <si>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</si>
  <si>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</si>
  <si>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</si>
  <si>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</si>
  <si>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</si>
  <si>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</si>
  <si>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</si>
  <si>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</si>
  <si>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</si>
  <si>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</si>
  <si>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</si>
  <si>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</si>
  <si>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</si>
  <si>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</si>
  <si>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</si>
  <si>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</si>
  <si>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</si>
  <si>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</si>
  <si>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</si>
  <si>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</si>
  <si>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</si>
  <si>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</si>
  <si>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</si>
  <si>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</si>
  <si>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</si>
  <si>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</si>
  <si>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</si>
  <si>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</si>
  <si>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</si>
  <si>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</si>
  <si>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</si>
  <si>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</si>
  <si>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</si>
  <si>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</si>
  <si>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</si>
  <si>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</si>
  <si>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</si>
  <si>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</si>
  <si>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</si>
  <si>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</si>
  <si>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</si>
  <si>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</si>
  <si>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</si>
  <si>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</si>
  <si>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</si>
  <si>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</si>
  <si>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</si>
  <si>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</si>
  <si>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</si>
  <si>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</si>
  <si>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</si>
  <si>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</si>
  <si>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</si>
  <si>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</si>
  <si>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</si>
  <si>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</si>
  <si>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</si>
  <si>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</si>
  <si>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</si>
  <si>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</si>
  <si>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</si>
  <si>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</si>
  <si>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</si>
  <si>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</si>
  <si>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</si>
  <si>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</si>
  <si>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</si>
  <si>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</si>
  <si>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</si>
  <si>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</si>
  <si>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</si>
  <si>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</si>
  <si>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</si>
  <si>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</si>
  <si>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</si>
  <si>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</si>
  <si>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</si>
  <si>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</si>
  <si>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</si>
  <si>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</si>
  <si>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</si>
  <si>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</si>
  <si>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</si>
  <si>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</si>
  <si>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</si>
  <si>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</si>
  <si>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</si>
  <si>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</si>
  <si>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</si>
  <si>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</si>
  <si>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</si>
  <si>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</si>
  <si>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</si>
  <si>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</si>
  <si>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</si>
  <si>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</si>
  <si>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</si>
  <si>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</si>
  <si>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</si>
  <si>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</si>
  <si>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</si>
  <si>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</si>
  <si>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</si>
  <si>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</si>
  <si>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</si>
  <si>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</si>
  <si>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</si>
  <si>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</si>
  <si>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</si>
  <si>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</si>
  <si>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</si>
  <si>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</si>
  <si>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</si>
  <si>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</si>
  <si>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</si>
  <si>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</si>
  <si>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</si>
  <si>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</si>
  <si>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</si>
  <si>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</si>
  <si>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</si>
  <si>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</si>
  <si>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</si>
  <si>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</si>
  <si>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</si>
  <si>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</si>
  <si>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</si>
  <si>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</si>
  <si>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</si>
  <si>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</si>
  <si>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</si>
  <si>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</si>
  <si>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</si>
  <si>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</si>
  <si>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</si>
  <si>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</si>
  <si>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</si>
  <si>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</si>
  <si>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</si>
  <si>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</si>
  <si>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</si>
  <si>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</si>
  <si>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</si>
  <si>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</si>
  <si>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</si>
  <si>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</si>
  <si>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</si>
  <si>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</si>
  <si>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</si>
  <si>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</si>
  <si>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</si>
  <si>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</si>
  <si>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</si>
  <si>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</si>
  <si>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</si>
  <si>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</si>
  <si>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</si>
  <si>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</si>
  <si>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</si>
  <si>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</si>
  <si>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</si>
  <si>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</si>
  <si>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</si>
  <si>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</si>
  <si>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</si>
  <si>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</si>
  <si>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</si>
  <si>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</si>
  <si>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</si>
  <si>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</si>
  <si>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</si>
  <si>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</si>
  <si>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</si>
  <si>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</si>
  <si>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</si>
  <si>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</si>
  <si>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</si>
  <si>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</si>
  <si>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</si>
  <si>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</si>
  <si>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</si>
  <si>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</si>
  <si>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</si>
  <si>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</si>
  <si>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</si>
  <si>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</si>
  <si>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</si>
  <si>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</si>
  <si>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</si>
  <si>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</si>
  <si>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</si>
  <si>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</si>
  <si>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</si>
  <si>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</si>
  <si>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</si>
  <si>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</si>
  <si>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</si>
  <si>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</si>
  <si>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</si>
  <si>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</si>
  <si>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</si>
  <si>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</si>
  <si>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</si>
  <si>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</si>
  <si>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</si>
  <si>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</si>
  <si>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</si>
  <si>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</si>
  <si>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</si>
  <si>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</si>
  <si>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</si>
  <si>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</si>
  <si>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</si>
  <si>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</si>
  <si>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</si>
  <si>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</si>
  <si>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</si>
  <si>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</si>
  <si>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</si>
  <si>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</si>
  <si>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</si>
  <si>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</si>
  <si>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</si>
  <si>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</si>
  <si>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</si>
  <si>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</si>
  <si>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</si>
  <si>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</si>
  <si>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</si>
  <si>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</si>
  <si>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</si>
  <si>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</si>
  <si>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</si>
  <si>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</si>
  <si>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</si>
  <si>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</si>
  <si>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</si>
  <si>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</si>
  <si>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</si>
  <si>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</si>
  <si>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</si>
  <si>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</si>
  <si>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</si>
  <si>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</si>
  <si>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</si>
  <si>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</si>
  <si>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</si>
  <si>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</si>
  <si>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</si>
  <si>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</si>
  <si>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</si>
  <si>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</si>
  <si>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</si>
  <si>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</si>
  <si>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</si>
  <si>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</si>
  <si>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</si>
  <si>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</si>
  <si>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</si>
  <si>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</si>
  <si>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</si>
  <si>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</si>
  <si>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</si>
  <si>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</si>
  <si>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</si>
  <si>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</si>
  <si>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</si>
  <si>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</si>
  <si>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</si>
  <si>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</si>
  <si>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</si>
  <si>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</si>
  <si>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</si>
  <si>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</si>
  <si>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</si>
  <si>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</si>
  <si>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</si>
  <si>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</si>
  <si>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</si>
  <si>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</si>
  <si>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</si>
  <si>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</si>
  <si>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</si>
  <si>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</si>
  <si>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</si>
  <si>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</si>
  <si>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</si>
  <si>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</si>
  <si>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</si>
  <si>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</si>
  <si>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</si>
  <si>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</si>
  <si>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</si>
  <si>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</si>
  <si>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</si>
  <si>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</si>
  <si>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</si>
  <si>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</si>
  <si>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</si>
  <si>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</si>
  <si>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</si>
  <si>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</si>
  <si>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</si>
  <si>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</si>
  <si>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</si>
  <si>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</si>
  <si>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</si>
  <si>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</si>
  <si>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</si>
  <si>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</si>
  <si>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</si>
  <si>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</si>
  <si>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</si>
  <si>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</si>
  <si>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</si>
  <si>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</si>
  <si>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</si>
  <si>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</si>
  <si>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</si>
  <si>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</si>
  <si>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</si>
  <si>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</si>
  <si>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</si>
  <si>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</si>
  <si>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</si>
  <si>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</si>
  <si>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</si>
  <si>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</si>
  <si>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</si>
  <si>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</si>
  <si>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</si>
  <si>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</si>
  <si>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</si>
  <si>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</si>
  <si>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</si>
  <si>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</si>
  <si>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</si>
  <si>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</si>
  <si>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</si>
  <si>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</si>
  <si>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</si>
  <si>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</si>
  <si>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</si>
  <si>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</si>
  <si>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</si>
  <si>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</si>
  <si>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</si>
  <si>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</si>
  <si>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</si>
  <si>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</si>
  <si>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</si>
  <si>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</si>
  <si>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</si>
  <si>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</si>
  <si>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</si>
  <si>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</si>
  <si>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</si>
  <si>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</si>
  <si>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</si>
  <si>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</si>
  <si>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</si>
  <si>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</si>
  <si>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</si>
  <si>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</si>
  <si>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</si>
  <si>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</si>
  <si>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</si>
  <si>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</si>
  <si>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</si>
  <si>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</si>
  <si>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</si>
  <si>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</si>
  <si>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</si>
  <si>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</si>
  <si>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</si>
  <si>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</si>
  <si>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</si>
  <si>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</si>
  <si>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</si>
  <si>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</si>
  <si>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</si>
  <si>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</si>
  <si>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</si>
  <si>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</si>
  <si>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</si>
  <si>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</si>
  <si>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</si>
  <si>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</si>
  <si>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</si>
  <si>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</si>
  <si>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</si>
  <si>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</si>
  <si>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</si>
  <si>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</si>
  <si>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</si>
  <si>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</si>
  <si>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</si>
  <si>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</si>
  <si>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</si>
  <si>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</si>
  <si>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</si>
  <si>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</si>
  <si>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</si>
  <si>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</si>
  <si>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</si>
  <si>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</si>
  <si>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</si>
  <si>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</si>
  <si>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</si>
  <si>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</si>
  <si>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</si>
  <si>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</si>
  <si>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</si>
  <si>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</si>
  <si>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</si>
  <si>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</si>
  <si>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</si>
  <si>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</si>
  <si>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</si>
  <si>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</si>
  <si>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</si>
  <si>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</si>
  <si>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</si>
  <si>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</si>
  <si>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</si>
  <si>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</si>
  <si>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</si>
  <si>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</si>
  <si>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</si>
  <si>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</si>
  <si>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</si>
  <si>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</si>
  <si>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</si>
  <si>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</si>
  <si>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</si>
  <si>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</si>
  <si>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</si>
  <si>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</si>
  <si>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</si>
  <si>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</si>
  <si>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</si>
  <si>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</si>
  <si>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</si>
  <si>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</si>
  <si>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</si>
  <si>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</si>
  <si>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</si>
  <si>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</si>
  <si>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</si>
  <si>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</si>
  <si>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</si>
  <si>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</si>
  <si>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</si>
  <si>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</si>
  <si>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</si>
  <si>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</si>
  <si>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</si>
  <si>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</si>
  <si>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</si>
  <si>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</si>
  <si>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</si>
  <si>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</si>
  <si>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</si>
  <si>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</si>
  <si>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</si>
  <si>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</si>
  <si>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</si>
  <si>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</si>
  <si>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</si>
  <si>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</si>
  <si>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</si>
  <si>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</si>
  <si>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</si>
  <si>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</si>
  <si>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</si>
  <si>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</si>
  <si>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</si>
  <si>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</si>
  <si>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</si>
  <si>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</si>
  <si>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</si>
  <si>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</si>
  <si>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</si>
  <si>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</si>
  <si>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</si>
  <si>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</si>
  <si>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</si>
  <si>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</si>
  <si>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</si>
  <si>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</si>
  <si>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</si>
  <si>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</si>
  <si>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</si>
  <si>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</si>
  <si>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</si>
  <si>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</si>
  <si>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</si>
  <si>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</si>
  <si>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</si>
  <si>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</si>
  <si>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</si>
  <si>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</si>
  <si>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</si>
  <si>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</si>
  <si>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</si>
  <si>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</si>
  <si>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</si>
  <si>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</si>
  <si>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</si>
  <si>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</si>
  <si>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</si>
  <si>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</si>
  <si>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</si>
  <si>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</si>
  <si>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</si>
  <si>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</si>
  <si>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</si>
  <si>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</si>
  <si>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</si>
  <si>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</si>
  <si>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</si>
  <si>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</si>
  <si>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</si>
  <si>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</si>
  <si>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</si>
  <si>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</si>
  <si>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</si>
  <si>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</si>
  <si>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</si>
  <si>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</si>
  <si>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</si>
  <si>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</si>
  <si>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</si>
  <si>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</si>
  <si>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</si>
  <si>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</si>
  <si>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</si>
  <si>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</si>
  <si>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</si>
  <si>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</si>
  <si>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</si>
  <si>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</si>
  <si>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</si>
  <si>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</si>
  <si>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</si>
  <si>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</si>
  <si>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</si>
  <si>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</si>
  <si>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</si>
  <si>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</si>
  <si>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</si>
  <si>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</si>
  <si>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</si>
  <si>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</si>
  <si>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</si>
  <si>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</si>
  <si>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</si>
  <si>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</si>
  <si>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</si>
  <si>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</si>
  <si>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</si>
  <si>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</si>
  <si>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</si>
  <si>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</si>
  <si>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</si>
  <si>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</si>
  <si>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</si>
  <si>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</si>
  <si>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</si>
  <si>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</si>
  <si>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</si>
  <si>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</si>
  <si>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</si>
  <si>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</si>
  <si>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</si>
  <si>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</si>
  <si>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</si>
  <si>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</si>
  <si>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</si>
  <si>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</si>
  <si>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</si>
  <si>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</si>
  <si>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</si>
  <si>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</si>
  <si>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</si>
  <si>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</si>
  <si>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</si>
  <si>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</si>
  <si>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</si>
  <si>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</si>
  <si>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</si>
  <si>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</si>
  <si>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</si>
  <si>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</si>
  <si>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</si>
  <si>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</si>
  <si>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</si>
  <si>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</si>
  <si>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</si>
  <si>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</si>
  <si>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</si>
  <si>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</si>
  <si>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</si>
  <si>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</si>
  <si>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</si>
  <si>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</si>
  <si>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</si>
  <si>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</si>
  <si>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</si>
  <si>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</si>
  <si>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</si>
  <si>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</si>
  <si>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</si>
  <si>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</si>
  <si>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</si>
  <si>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</si>
  <si>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</si>
  <si>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</si>
  <si>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</si>
  <si>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</si>
  <si>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</si>
  <si>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</si>
  <si>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</si>
  <si>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</si>
  <si>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</si>
  <si>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</si>
  <si>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</si>
  <si>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</si>
  <si>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</si>
  <si>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</si>
  <si>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</si>
  <si>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</si>
  <si>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</si>
  <si>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</si>
  <si>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</si>
  <si>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</si>
  <si>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</si>
  <si>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</si>
  <si>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</si>
  <si>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</si>
  <si>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</si>
  <si>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</si>
  <si>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</si>
  <si>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</si>
  <si>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</si>
  <si>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</si>
  <si>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</si>
  <si>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</si>
  <si>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</si>
  <si>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</si>
  <si>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</si>
  <si>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</si>
  <si>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</si>
  <si>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</si>
  <si>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</si>
  <si>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</si>
  <si>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</si>
  <si>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</si>
  <si>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</si>
  <si>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</si>
  <si>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</si>
  <si>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</si>
  <si>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</si>
  <si>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</si>
  <si>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</si>
  <si>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</si>
  <si>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</si>
  <si>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</si>
  <si>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</si>
  <si>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</si>
  <si>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</si>
  <si>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</si>
  <si>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</si>
  <si>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</si>
  <si>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</si>
  <si>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</si>
  <si>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</si>
  <si>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</si>
  <si>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</si>
  <si>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</si>
  <si>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</si>
  <si>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</si>
  <si>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</si>
  <si>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</si>
  <si>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</si>
  <si>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</si>
  <si>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</si>
  <si>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</si>
  <si>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</si>
  <si>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</si>
  <si>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</si>
  <si>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</si>
  <si>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</si>
  <si>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</si>
  <si>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</si>
  <si>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</si>
  <si>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</si>
  <si>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</si>
  <si>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</si>
  <si>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</si>
  <si>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</si>
  <si>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</si>
  <si>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</si>
  <si>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</si>
  <si>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</si>
  <si>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</si>
  <si>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</si>
  <si>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</si>
  <si>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</si>
  <si>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</si>
  <si>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</si>
  <si>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</si>
  <si>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</si>
  <si>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</si>
  <si>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</si>
  <si>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</si>
  <si>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</si>
  <si>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</si>
  <si>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</si>
  <si>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</si>
  <si>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</si>
  <si>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</si>
  <si>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</si>
  <si>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</si>
  <si>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</si>
  <si>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</si>
  <si>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</si>
  <si>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</si>
  <si>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</si>
  <si>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</si>
  <si>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</si>
  <si>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</si>
  <si>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</si>
  <si>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</si>
  <si>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</si>
  <si>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</si>
  <si>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</si>
  <si>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</si>
  <si>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</si>
  <si>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</si>
  <si>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</si>
  <si>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</si>
  <si>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</si>
  <si>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</si>
  <si>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</si>
  <si>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</si>
  <si>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</si>
  <si>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</si>
  <si>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</si>
  <si>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</si>
  <si>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</si>
  <si>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</si>
  <si>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</si>
  <si>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</si>
  <si>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</si>
  <si>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</si>
  <si>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</si>
  <si>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</si>
  <si>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</si>
  <si>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</si>
  <si>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</si>
  <si>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</si>
  <si>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</si>
  <si>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</si>
  <si>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</si>
  <si>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</si>
  <si>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</si>
  <si>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</si>
  <si>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</si>
  <si>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</si>
  <si>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</si>
  <si>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</si>
  <si>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</si>
  <si>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</si>
  <si>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</si>
  <si>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</si>
  <si>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</si>
  <si>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</si>
  <si>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</si>
  <si>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</si>
  <si>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</si>
  <si>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</si>
  <si>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</si>
  <si>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</si>
  <si>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</si>
  <si>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</si>
  <si>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</si>
  <si>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</si>
  <si>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</si>
  <si>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</si>
  <si>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</si>
  <si>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</si>
  <si>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</si>
  <si>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</si>
  <si>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</si>
  <si>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</si>
  <si>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</si>
  <si>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</si>
  <si>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</si>
  <si>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</si>
  <si>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</si>
  <si>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</si>
  <si>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</si>
  <si>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</si>
  <si>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</si>
  <si>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</si>
  <si>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</si>
  <si>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</si>
  <si>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</si>
  <si>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</si>
  <si>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</si>
  <si>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</si>
  <si>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</si>
  <si>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</si>
  <si>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</si>
  <si>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</si>
  <si>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</si>
  <si>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</si>
  <si>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</si>
  <si>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</si>
  <si>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</si>
  <si>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</si>
  <si>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</si>
  <si>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</si>
  <si>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</si>
  <si>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</si>
  <si>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</si>
  <si>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</si>
  <si>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</si>
  <si>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</si>
  <si>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</si>
  <si>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</si>
  <si>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</si>
  <si>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</si>
  <si>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</si>
  <si>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</si>
  <si>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</si>
  <si>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</si>
  <si>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</si>
  <si>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</si>
  <si>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</si>
  <si>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</si>
  <si>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</si>
  <si>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</si>
  <si>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</si>
  <si>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</si>
  <si>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</si>
  <si>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</si>
  <si>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</si>
  <si>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</si>
  <si>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</si>
  <si>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</si>
  <si>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</si>
  <si>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</si>
  <si>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</si>
  <si>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</si>
  <si>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</si>
  <si>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</si>
  <si>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</si>
  <si>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</si>
  <si>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</si>
  <si>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</si>
  <si>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</si>
  <si>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</si>
  <si>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</si>
  <si>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</si>
  <si>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</si>
  <si>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</si>
  <si>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</si>
  <si>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</si>
  <si>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</si>
  <si>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</si>
  <si>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</si>
  <si>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</si>
  <si>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</si>
  <si>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</si>
  <si>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</si>
  <si>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</si>
  <si>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</si>
  <si>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</si>
  <si>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</si>
  <si>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</si>
  <si>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</si>
  <si>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</si>
  <si>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</si>
  <si>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</si>
  <si>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</si>
  <si>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</si>
  <si>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</si>
  <si>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</si>
  <si>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</si>
  <si>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</si>
  <si>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</si>
  <si>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</si>
  <si>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</si>
  <si>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</si>
  <si>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</si>
  <si>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</si>
  <si>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</si>
  <si>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</si>
  <si>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</si>
  <si>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</si>
  <si>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</si>
  <si>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</si>
  <si>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</si>
  <si>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</si>
  <si>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</si>
  <si>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</si>
  <si>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</si>
  <si>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</si>
  <si>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</si>
  <si>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</si>
  <si>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</si>
  <si>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</si>
  <si>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</si>
  <si>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</si>
  <si>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</si>
  <si>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</si>
  <si>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</si>
  <si>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</si>
  <si>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</si>
  <si>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</si>
  <si>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</si>
  <si>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</si>
  <si>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</si>
  <si>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</si>
  <si>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</si>
  <si>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</si>
  <si>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</si>
  <si>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</si>
  <si>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</si>
  <si>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</si>
  <si>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</si>
  <si>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</si>
  <si>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</si>
  <si>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</si>
  <si>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</si>
  <si>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</si>
  <si>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</si>
  <si>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</si>
  <si>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</si>
  <si>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</si>
  <si>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</si>
  <si>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</si>
  <si>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</si>
  <si>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</si>
  <si>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</si>
  <si>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</si>
  <si>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</si>
  <si>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</si>
  <si>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</si>
  <si>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</si>
  <si>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</si>
  <si>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</si>
  <si>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</si>
  <si>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</si>
  <si>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</si>
  <si>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</si>
  <si>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</si>
  <si>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</si>
  <si>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</si>
  <si>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</si>
  <si>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</si>
  <si>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</si>
  <si>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</si>
  <si>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</si>
  <si>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</si>
  <si>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</si>
  <si>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</si>
  <si>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</si>
  <si>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</si>
  <si>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</si>
  <si>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</si>
  <si>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</si>
  <si>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</si>
  <si>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</si>
  <si>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</si>
  <si>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</si>
  <si>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</si>
  <si>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</si>
  <si>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</si>
  <si>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</si>
  <si>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</si>
  <si>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</si>
  <si>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</si>
  <si>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</si>
  <si>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</si>
  <si>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</si>
  <si>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</si>
  <si>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</si>
  <si>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</si>
  <si>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</si>
  <si>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</si>
  <si>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</si>
  <si>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</si>
  <si>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</si>
  <si>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</si>
  <si>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</si>
  <si>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</si>
  <si>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</si>
  <si>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</si>
  <si>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</si>
  <si>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</si>
  <si>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</si>
  <si>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</si>
  <si>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</si>
  <si>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</si>
  <si>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</si>
  <si>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</si>
  <si>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</si>
  <si>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</si>
  <si>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</si>
  <si>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</si>
  <si>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</si>
  <si>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</si>
  <si>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</si>
  <si>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</si>
  <si>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</si>
  <si>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</si>
  <si>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</si>
  <si>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</si>
  <si>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</si>
  <si>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</si>
  <si>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</si>
  <si>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</si>
  <si>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</si>
  <si>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</si>
  <si>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</si>
  <si>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</si>
  <si>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</si>
  <si>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</si>
  <si>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</si>
  <si>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</si>
  <si>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</si>
  <si>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</si>
  <si>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</si>
  <si>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</si>
  <si>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</si>
  <si>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</si>
  <si>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</si>
  <si>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</si>
  <si>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</si>
  <si>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</si>
  <si>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</si>
  <si>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</si>
  <si>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</si>
  <si>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</si>
  <si>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</si>
  <si>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</si>
  <si>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</si>
  <si>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</si>
  <si>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</si>
  <si>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</si>
  <si>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</si>
  <si>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</si>
  <si>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</si>
  <si>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</si>
  <si>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</si>
  <si>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</si>
  <si>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</si>
  <si>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</si>
  <si>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</si>
  <si>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</si>
  <si>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</si>
  <si>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</si>
  <si>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</si>
  <si>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</si>
  <si>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</si>
  <si>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</si>
  <si>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</si>
  <si>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</si>
  <si>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</si>
  <si>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</si>
  <si>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</si>
  <si>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</si>
  <si>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</si>
  <si>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</si>
  <si>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</si>
  <si>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</si>
  <si>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</si>
  <si>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</si>
  <si>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</si>
  <si>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</si>
  <si>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</si>
  <si>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</si>
  <si>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</si>
  <si>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</si>
  <si>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</si>
  <si>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</si>
  <si>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</si>
  <si>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</si>
  <si>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</si>
  <si>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</si>
  <si>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</si>
  <si>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</si>
  <si>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</si>
  <si>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</si>
  <si>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</si>
  <si>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</si>
  <si>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</si>
  <si>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</si>
  <si>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</si>
  <si>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</si>
  <si>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</si>
  <si>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</si>
  <si>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</si>
  <si>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</si>
  <si>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</si>
  <si>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</si>
  <si>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</si>
  <si>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</si>
  <si>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</si>
  <si>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</si>
  <si>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</si>
  <si>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</si>
  <si>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</si>
  <si>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</si>
  <si>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</si>
  <si>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</si>
  <si>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</si>
  <si>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</si>
  <si>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</si>
  <si>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</si>
  <si>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</si>
  <si>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</si>
  <si>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</si>
  <si>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</si>
  <si>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</si>
  <si>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</si>
  <si>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</si>
  <si>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</si>
  <si>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</si>
  <si>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</si>
  <si>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</si>
  <si>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</si>
  <si>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</si>
  <si>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</si>
  <si>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</si>
  <si>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</si>
  <si>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</si>
  <si>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</si>
  <si>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</si>
  <si>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</si>
  <si>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</si>
  <si>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</si>
  <si>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</si>
  <si>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</si>
  <si>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</si>
  <si>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</si>
  <si>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</si>
  <si>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</si>
  <si>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</si>
  <si>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</si>
  <si>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</si>
  <si>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</si>
  <si>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</si>
  <si>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</si>
  <si>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</si>
  <si>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</si>
  <si>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</si>
  <si>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</si>
  <si>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</si>
  <si>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</si>
  <si>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</si>
  <si>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</si>
  <si>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</si>
  <si>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</si>
  <si>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</si>
  <si>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</si>
  <si>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</si>
  <si>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</si>
  <si>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</si>
  <si>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</si>
  <si>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</si>
  <si>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</si>
  <si>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</si>
  <si>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</si>
  <si>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</si>
  <si>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</si>
  <si>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</si>
  <si>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</si>
  <si>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</si>
  <si>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</si>
  <si>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</si>
  <si>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</si>
  <si>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</si>
  <si>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</si>
  <si>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</si>
  <si>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</si>
  <si>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</si>
  <si>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</si>
  <si>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</si>
  <si>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</si>
  <si>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</si>
  <si>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</si>
  <si>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</si>
  <si>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</si>
  <si>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</si>
  <si>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</si>
  <si>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</si>
  <si>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</si>
  <si>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</si>
  <si>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</si>
  <si>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</si>
  <si>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</si>
  <si>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</si>
  <si>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</si>
  <si>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</si>
  <si>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</si>
  <si>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</si>
  <si>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</si>
  <si>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</si>
  <si>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</si>
  <si>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</si>
  <si>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</si>
  <si>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</si>
  <si>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</si>
  <si>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</si>
  <si>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</si>
  <si>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</si>
  <si>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</si>
  <si>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</si>
  <si>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</si>
  <si>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</si>
  <si>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</si>
  <si>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</si>
  <si>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</si>
  <si>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</si>
  <si>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</si>
  <si>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</si>
  <si>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</si>
  <si>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</si>
  <si>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</si>
  <si>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</si>
  <si>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</si>
  <si>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</si>
  <si>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</si>
  <si>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</si>
  <si>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</si>
  <si>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</si>
  <si>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</si>
  <si>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</si>
  <si>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</si>
  <si>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</si>
  <si>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</si>
  <si>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</si>
  <si>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</si>
  <si>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</si>
  <si>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</si>
  <si>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</si>
  <si>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</si>
  <si>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</si>
  <si>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</si>
  <si>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</si>
  <si>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</si>
  <si>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</si>
  <si>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</si>
  <si>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</si>
  <si>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</si>
  <si>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</si>
  <si>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</si>
  <si>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</si>
  <si>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</si>
  <si>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</si>
  <si>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</si>
  <si>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</si>
  <si>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</si>
  <si>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</si>
  <si>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</si>
  <si>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</si>
  <si>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</si>
  <si>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</si>
  <si>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</si>
  <si>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</si>
  <si>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</si>
  <si>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</si>
  <si>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</si>
  <si>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</si>
  <si>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</si>
  <si>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</si>
  <si>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</si>
  <si>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</si>
  <si>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</si>
  <si>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</si>
  <si>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</si>
  <si>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</si>
  <si>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</si>
  <si>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</si>
  <si>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</si>
  <si>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</si>
  <si>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</si>
  <si>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</si>
  <si>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</si>
  <si>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</si>
  <si>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</si>
  <si>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</si>
  <si>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</si>
  <si>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</si>
  <si>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</si>
  <si>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</si>
  <si>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</si>
  <si>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</si>
  <si>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</si>
  <si>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</si>
  <si>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</si>
  <si>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</si>
  <si>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</si>
  <si>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</si>
  <si>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</si>
  <si>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</si>
  <si>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</si>
  <si>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</si>
  <si>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</si>
  <si>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</si>
  <si>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</si>
  <si>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</si>
  <si>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</si>
  <si>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</si>
  <si>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</si>
  <si>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</si>
  <si>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</si>
  <si>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</si>
  <si>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</si>
  <si>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</si>
  <si>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</si>
  <si>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</si>
  <si>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</si>
  <si>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</si>
  <si>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</si>
  <si>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</si>
  <si>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</si>
  <si>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</si>
  <si>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</si>
  <si>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</si>
  <si>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</si>
  <si>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</si>
  <si>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</si>
  <si>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</si>
  <si>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</si>
  <si>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</si>
  <si>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</si>
  <si>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</si>
  <si>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</si>
  <si>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</si>
  <si>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</si>
  <si>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</si>
  <si>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</si>
  <si>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</si>
  <si>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</si>
  <si>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</si>
  <si>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</si>
  <si>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</si>
  <si>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</si>
  <si>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</si>
  <si>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</si>
  <si>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</si>
  <si>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</si>
  <si>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</si>
  <si>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</si>
  <si>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</si>
  <si>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</si>
  <si>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</si>
  <si>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</si>
  <si>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</si>
  <si>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</si>
  <si>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</si>
  <si>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</si>
  <si>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</si>
  <si>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</si>
  <si>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</si>
  <si>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</si>
  <si>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</si>
  <si>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</si>
  <si>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</si>
  <si>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</si>
  <si>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</si>
  <si>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</si>
  <si>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</si>
  <si>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</si>
  <si>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</si>
  <si>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</si>
  <si>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</si>
  <si>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</si>
  <si>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</si>
  <si>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</si>
  <si>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</si>
  <si>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</si>
  <si>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</si>
  <si>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</si>
  <si>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</si>
  <si>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</si>
  <si>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</si>
  <si>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</si>
  <si>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</si>
  <si>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</si>
  <si>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</si>
  <si>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</si>
  <si>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</si>
  <si>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</si>
  <si>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</si>
  <si>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</si>
  <si>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</si>
  <si>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</si>
  <si>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</si>
  <si>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</si>
  <si>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</si>
  <si>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</si>
  <si>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</si>
  <si>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</si>
  <si>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</si>
  <si>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</si>
  <si>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</si>
  <si>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</si>
  <si>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</si>
  <si>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</si>
  <si>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</si>
  <si>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</si>
  <si>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</si>
  <si>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</si>
  <si>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</si>
  <si>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</si>
  <si>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</si>
  <si>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</si>
  <si>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</si>
  <si>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</si>
  <si>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</si>
  <si>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</si>
  <si>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</si>
  <si>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</si>
  <si>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</si>
  <si>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</si>
  <si>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</si>
  <si>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</si>
  <si>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</si>
  <si>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</si>
  <si>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</si>
  <si>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</si>
  <si>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</si>
  <si>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</si>
  <si>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</si>
  <si>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</si>
  <si>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</si>
  <si>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</si>
  <si>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</si>
  <si>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</si>
  <si>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</si>
  <si>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</si>
  <si>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</si>
  <si>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</si>
  <si>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</si>
  <si>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</si>
  <si>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</si>
  <si>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</si>
  <si>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</si>
  <si>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</si>
  <si>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</si>
  <si>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</si>
  <si>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</si>
  <si>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</si>
  <si>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</si>
  <si>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</si>
  <si>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</si>
  <si>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</si>
  <si>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</si>
  <si>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</si>
  <si>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</si>
  <si>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</si>
  <si>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</si>
  <si>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</si>
  <si>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</si>
  <si>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</si>
  <si>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</si>
  <si>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</si>
  <si>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</si>
  <si>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</si>
  <si>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</si>
  <si>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</si>
  <si>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</si>
  <si>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</si>
  <si>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</si>
  <si>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</si>
  <si>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</si>
  <si>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</si>
  <si>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</si>
  <si>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</si>
  <si>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</si>
  <si>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</si>
  <si>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</si>
  <si>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</si>
  <si>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</si>
  <si>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</si>
  <si>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</si>
  <si>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</si>
  <si>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</si>
  <si>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</si>
  <si>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</si>
  <si>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</si>
  <si>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</si>
  <si>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</si>
  <si>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</si>
  <si>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</si>
  <si>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</si>
  <si>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</si>
  <si>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</si>
  <si>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</si>
  <si>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</si>
  <si>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</si>
  <si>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</si>
  <si>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</si>
  <si>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</si>
  <si>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</si>
  <si>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</si>
  <si>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</si>
  <si>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</si>
  <si>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</si>
  <si>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</si>
  <si>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</si>
  <si>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</si>
  <si>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</si>
  <si>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</si>
  <si>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</si>
  <si>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</si>
  <si>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</si>
  <si>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</si>
  <si>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</si>
  <si>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</si>
  <si>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</si>
  <si>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</si>
  <si>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</si>
  <si>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</si>
  <si>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</si>
  <si>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</si>
  <si>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</si>
  <si>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</si>
  <si>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</si>
  <si>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</si>
  <si>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</si>
  <si>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</si>
  <si>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</si>
  <si>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</si>
  <si>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</si>
  <si>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</si>
  <si>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</si>
  <si>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</si>
  <si>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</si>
  <si>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</si>
  <si>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</si>
  <si>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</si>
  <si>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</si>
  <si>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</si>
  <si>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</si>
  <si>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</si>
  <si>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</si>
  <si>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</si>
  <si>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</si>
  <si>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</si>
  <si>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</si>
  <si>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</si>
  <si>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</si>
  <si>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</si>
  <si>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</si>
  <si>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</si>
  <si>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</si>
  <si>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</si>
  <si>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</si>
  <si>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</si>
  <si>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</si>
  <si>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</si>
  <si>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</si>
  <si>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</si>
  <si>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</si>
  <si>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</si>
  <si>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</si>
  <si>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</si>
  <si>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</si>
  <si>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</si>
  <si>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</si>
  <si>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</si>
  <si>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</si>
  <si>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</si>
  <si>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</si>
  <si>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</si>
  <si>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</si>
  <si>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</si>
  <si>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</si>
  <si>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</si>
  <si>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</si>
  <si>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</si>
  <si>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</si>
  <si>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</si>
  <si>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</si>
  <si>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</si>
  <si>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</si>
  <si>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</si>
  <si>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</si>
  <si>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</si>
  <si>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</si>
  <si>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</si>
  <si>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</si>
  <si>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</si>
  <si>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</si>
  <si>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</si>
  <si>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</si>
  <si>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</si>
  <si>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</si>
  <si>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</si>
  <si>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</si>
  <si>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</si>
  <si>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</si>
  <si>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</si>
  <si>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</si>
  <si>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</si>
  <si>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</si>
  <si>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</si>
  <si>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</si>
  <si>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</si>
  <si>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</si>
  <si>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</si>
  <si>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</si>
  <si>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</si>
  <si>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</si>
  <si>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</si>
  <si>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</si>
  <si>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</si>
  <si>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</si>
  <si>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</si>
  <si>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</si>
  <si>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</si>
  <si>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</si>
  <si>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</si>
  <si>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</si>
  <si>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</si>
  <si>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</si>
  <si>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</si>
  <si>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</si>
  <si>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</si>
  <si>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</si>
  <si>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</si>
  <si>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</si>
  <si>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</si>
  <si>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</si>
  <si>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</si>
  <si>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</si>
  <si>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</si>
  <si>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</si>
  <si>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</si>
  <si>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</si>
  <si>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</si>
  <si>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</si>
  <si>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</si>
  <si>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</si>
  <si>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</si>
  <si>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</si>
  <si>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</si>
  <si>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</si>
  <si>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</si>
  <si>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</si>
  <si>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</si>
  <si>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</si>
  <si>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</si>
  <si>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</si>
  <si>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</si>
  <si>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</si>
  <si>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</si>
  <si>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</si>
  <si>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</si>
  <si>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</si>
  <si>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</si>
  <si>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</si>
  <si>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</si>
  <si>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</si>
  <si>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</si>
  <si>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</si>
  <si>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</si>
  <si>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</si>
  <si>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</si>
  <si>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</si>
  <si>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</si>
  <si>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</si>
  <si>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</si>
  <si>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</si>
  <si>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</si>
  <si>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</si>
  <si>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</si>
  <si>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</si>
  <si>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</si>
  <si>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</si>
  <si>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</si>
  <si>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</si>
  <si>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</si>
  <si>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</si>
  <si>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</si>
  <si>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</si>
  <si>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</si>
  <si>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</si>
  <si>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</si>
  <si>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</si>
  <si>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</si>
  <si>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</si>
  <si>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</si>
  <si>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</si>
  <si>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</si>
  <si>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</si>
  <si>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</si>
  <si>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</si>
  <si>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</si>
  <si>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</si>
  <si>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</si>
  <si>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</si>
  <si>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</si>
  <si>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</si>
  <si>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</si>
  <si>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</si>
  <si>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</si>
  <si>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</si>
  <si>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</si>
  <si>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</si>
  <si>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</si>
  <si>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</si>
  <si>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</si>
  <si>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</si>
  <si>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</si>
  <si>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</si>
  <si>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</si>
  <si>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</si>
  <si>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</si>
  <si>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</si>
  <si>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</si>
  <si>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</si>
  <si>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</si>
  <si>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</si>
  <si>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</si>
  <si>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</si>
  <si>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</si>
  <si>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</si>
  <si>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</si>
  <si>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</si>
  <si>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</si>
  <si>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</si>
  <si>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</si>
  <si>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</si>
  <si>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</si>
  <si>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</si>
  <si>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</si>
  <si>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</si>
  <si>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</si>
  <si>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</si>
  <si>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</si>
  <si>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</si>
  <si>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</si>
  <si>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</si>
  <si>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</si>
  <si>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</si>
  <si>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</si>
  <si>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</si>
  <si>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</si>
  <si>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</si>
  <si>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</si>
  <si>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</si>
  <si>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</si>
  <si>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</si>
  <si>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</si>
  <si>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</si>
  <si>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</si>
  <si>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</si>
  <si>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</si>
  <si>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</si>
  <si>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</si>
  <si>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</si>
  <si>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</si>
  <si>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</si>
  <si>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</si>
  <si>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</si>
  <si>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</si>
  <si>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</si>
  <si>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</si>
  <si>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</si>
  <si>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</si>
  <si>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</si>
  <si>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</si>
  <si>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</si>
  <si>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</si>
  <si>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</si>
  <si>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</si>
  <si>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</si>
  <si>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</si>
  <si>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</si>
  <si>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</si>
  <si>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</si>
  <si>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</si>
  <si>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</si>
  <si>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</si>
  <si>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</si>
  <si>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</si>
  <si>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</si>
  <si>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</si>
  <si>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</si>
  <si>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</si>
  <si>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</si>
  <si>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</si>
  <si>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</si>
  <si>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</si>
  <si>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</si>
  <si>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</si>
  <si>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</si>
  <si>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</si>
  <si>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</si>
  <si>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</si>
  <si>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</si>
  <si>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</si>
  <si>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</si>
  <si>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</si>
  <si>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</si>
  <si>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</si>
  <si>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</si>
  <si>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</si>
  <si>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</si>
  <si>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</si>
  <si>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</si>
  <si>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</si>
  <si>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</si>
  <si>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</si>
  <si>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</si>
  <si>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</si>
  <si>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</si>
  <si>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</si>
  <si>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</si>
  <si>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</si>
  <si>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</si>
  <si>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</si>
  <si>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</si>
  <si>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</si>
  <si>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</si>
  <si>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</si>
  <si>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</si>
  <si>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</si>
  <si>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</si>
  <si>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</si>
  <si>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</si>
  <si>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</si>
  <si>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</si>
  <si>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</si>
  <si>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</si>
  <si>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</si>
  <si>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</si>
  <si>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</si>
  <si>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</si>
  <si>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</si>
  <si>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</si>
  <si>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</si>
  <si>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</si>
  <si>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</si>
  <si>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</si>
  <si>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</si>
  <si>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</si>
  <si>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</si>
  <si>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</si>
  <si>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</si>
  <si>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</si>
  <si>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</si>
  <si>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</si>
  <si>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</si>
  <si>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</si>
  <si>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</si>
  <si>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</si>
  <si>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</si>
  <si>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</si>
  <si>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</si>
  <si>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</si>
  <si>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</si>
  <si>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</si>
  <si>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</si>
  <si>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</si>
  <si>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</si>
  <si>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</si>
  <si>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</si>
  <si>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</si>
  <si>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</si>
  <si>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</si>
  <si>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</si>
  <si>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</si>
  <si>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</si>
  <si>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</si>
  <si>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</si>
  <si>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</si>
  <si>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</si>
  <si>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</si>
  <si>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</si>
  <si>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</si>
  <si>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</si>
  <si>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</si>
  <si>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</si>
  <si>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</si>
  <si>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</si>
  <si>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</si>
  <si>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</si>
  <si>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</si>
  <si>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</si>
  <si>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</si>
  <si>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</si>
  <si>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</si>
  <si>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</si>
  <si>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</si>
  <si>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</si>
  <si>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</si>
  <si>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</si>
  <si>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</si>
  <si>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</si>
  <si>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</si>
  <si>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</si>
  <si>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</si>
  <si>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</si>
  <si>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</si>
  <si>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</si>
  <si>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</si>
  <si>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</si>
  <si>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</si>
  <si>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</si>
  <si>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</si>
  <si>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</si>
  <si>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</si>
  <si>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</si>
  <si>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</si>
  <si>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</si>
  <si>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</si>
  <si>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</si>
  <si>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</si>
  <si>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</si>
  <si>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</si>
  <si>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</si>
  <si>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</si>
  <si>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</si>
  <si>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</si>
  <si>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</si>
  <si>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</si>
  <si>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</si>
  <si>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</si>
  <si>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</si>
  <si>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</si>
  <si>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</si>
  <si>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</si>
  <si>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</si>
  <si>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</si>
  <si>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</si>
  <si>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</si>
  <si>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</si>
  <si>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</si>
  <si>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</si>
  <si>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</si>
  <si>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</si>
  <si>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</si>
  <si>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</si>
  <si>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</si>
  <si>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</si>
  <si>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</si>
  <si>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</si>
  <si>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</si>
  <si>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</si>
  <si>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</si>
  <si>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</si>
  <si>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</si>
  <si>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</si>
  <si>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</si>
  <si>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</si>
  <si>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</si>
  <si>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</si>
  <si>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</si>
  <si>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</si>
  <si>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</si>
  <si>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</si>
  <si>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</si>
  <si>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</si>
  <si>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</si>
  <si>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</si>
  <si>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</si>
  <si>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</si>
  <si>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</si>
  <si>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</si>
  <si>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</si>
  <si>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</si>
  <si>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</si>
  <si>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</si>
  <si>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</si>
  <si>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</si>
  <si>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</si>
  <si>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</si>
  <si>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</si>
  <si>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</si>
  <si>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</si>
  <si>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</si>
  <si>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</si>
  <si>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</si>
  <si>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</si>
  <si>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</si>
  <si>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</si>
  <si>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</si>
  <si>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</si>
  <si>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</si>
  <si>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</si>
  <si>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</si>
  <si>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</si>
  <si>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</si>
  <si>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</si>
  <si>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</si>
  <si>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</si>
  <si>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</si>
  <si>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</si>
  <si>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</si>
  <si>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</si>
  <si>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</si>
  <si>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</si>
  <si>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</si>
  <si>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</si>
  <si>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</si>
  <si>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</si>
  <si>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</si>
  <si>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</si>
  <si>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</si>
  <si>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</si>
  <si>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</si>
  <si>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</si>
  <si>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</si>
  <si>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</si>
  <si>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</si>
  <si>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</si>
  <si>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</si>
  <si>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</si>
  <si>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</si>
  <si>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</si>
  <si>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</si>
  <si>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</si>
  <si>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</si>
  <si>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</si>
  <si>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</si>
  <si>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</si>
  <si>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</si>
  <si>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</si>
  <si>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</si>
  <si>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</si>
  <si>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</si>
  <si>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</si>
  <si>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</si>
  <si>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</si>
  <si>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</si>
  <si>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</si>
  <si>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</si>
  <si>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</si>
  <si>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</si>
  <si>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</si>
  <si>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</si>
  <si>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</si>
  <si>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</si>
  <si>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</si>
  <si>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</si>
  <si>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</si>
  <si>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</si>
  <si>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</si>
  <si>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</si>
  <si>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</si>
  <si>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</si>
  <si>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</si>
  <si>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</si>
  <si>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</si>
  <si>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</si>
  <si>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</si>
  <si>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</si>
  <si>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</si>
  <si>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</si>
  <si>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</si>
  <si>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</si>
  <si>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</si>
  <si>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</si>
  <si>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</si>
  <si>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</si>
  <si>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</si>
  <si>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</si>
  <si>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</si>
  <si>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</si>
  <si>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</si>
  <si>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</si>
  <si>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</si>
  <si>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</si>
  <si>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</si>
  <si>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</si>
  <si>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</si>
  <si>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</si>
  <si>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</si>
  <si>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</si>
  <si>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</si>
  <si>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</si>
  <si>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</si>
  <si>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</si>
  <si>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</si>
  <si>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</si>
  <si>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</si>
  <si>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</si>
  <si>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</si>
  <si>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</si>
  <si>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</si>
  <si>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</si>
  <si>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</si>
  <si>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</si>
  <si>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</si>
  <si>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</si>
  <si>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</si>
  <si>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</si>
  <si>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</si>
  <si>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</si>
  <si>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</si>
  <si>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</si>
  <si>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</si>
  <si>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</si>
  <si>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</si>
  <si>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</si>
  <si>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</si>
  <si>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</si>
  <si>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</si>
  <si>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</si>
  <si>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</si>
  <si>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</si>
  <si>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</si>
  <si>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</si>
  <si>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</si>
  <si>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</si>
  <si>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</si>
  <si>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</si>
  <si>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</si>
  <si>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</si>
  <si>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</si>
  <si>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</si>
  <si>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</si>
  <si>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</si>
  <si>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</si>
  <si>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</si>
  <si>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</si>
  <si>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</si>
  <si>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</si>
  <si>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</si>
  <si>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</si>
  <si>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</si>
  <si>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</si>
  <si>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</si>
  <si>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</si>
  <si>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</si>
  <si>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</si>
  <si>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</si>
  <si>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</si>
  <si>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</si>
  <si>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</si>
  <si>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</si>
  <si>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</si>
  <si>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</si>
  <si>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</si>
  <si>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</si>
  <si>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</si>
  <si>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</si>
  <si>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</si>
  <si>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</si>
  <si>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</si>
  <si>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</si>
  <si>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</si>
  <si>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</si>
  <si>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</si>
  <si>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</si>
  <si>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</si>
  <si>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</si>
  <si>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</si>
  <si>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</si>
  <si>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</si>
  <si>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</si>
  <si>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</si>
  <si>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</si>
  <si>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</si>
  <si>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</si>
  <si>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</si>
  <si>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</si>
  <si>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</si>
  <si>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</si>
  <si>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</si>
  <si>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</si>
  <si>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</si>
  <si>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</si>
  <si>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</si>
  <si>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</si>
  <si>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</si>
  <si>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</si>
  <si>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</si>
  <si>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</si>
  <si>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</si>
  <si>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</si>
  <si>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</si>
  <si>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</si>
  <si>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</si>
  <si>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</si>
  <si>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</si>
  <si>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</si>
  <si>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</si>
  <si>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</si>
  <si>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</si>
  <si>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</si>
  <si>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</si>
  <si>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</si>
  <si>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</si>
  <si>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</si>
  <si>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</si>
  <si>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</si>
  <si>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</si>
  <si>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</si>
  <si>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</si>
  <si>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</si>
  <si>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</si>
  <si>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</si>
  <si>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</si>
  <si>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</si>
  <si>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</si>
  <si>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</si>
  <si>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</si>
  <si>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</si>
  <si>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</si>
  <si>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</si>
  <si>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</si>
  <si>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</si>
  <si>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</si>
  <si>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</si>
  <si>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</si>
  <si>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</si>
  <si>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</si>
  <si>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</si>
  <si>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</si>
  <si>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</si>
  <si>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</si>
  <si>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</si>
  <si>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</si>
  <si>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</si>
  <si>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</si>
  <si>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</si>
  <si>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</si>
  <si>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</si>
  <si>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</si>
  <si>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</si>
  <si>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</si>
  <si>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</si>
  <si>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</si>
  <si>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</si>
  <si>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</si>
  <si>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</si>
  <si>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</si>
  <si>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</si>
  <si>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</si>
  <si>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</si>
  <si>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</si>
  <si>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</si>
  <si>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</si>
  <si>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</si>
  <si>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</si>
  <si>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</si>
  <si>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</si>
  <si>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</si>
  <si>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</si>
  <si>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</si>
  <si>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</si>
  <si>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</si>
  <si>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</si>
  <si>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</si>
  <si>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</si>
  <si>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</si>
  <si>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</si>
  <si>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</si>
  <si>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</si>
  <si>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</si>
  <si>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</si>
  <si>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</si>
  <si>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</si>
  <si>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</si>
  <si>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</si>
  <si>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</si>
  <si>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</si>
  <si>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</si>
  <si>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</si>
  <si>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</si>
  <si>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</si>
  <si>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</si>
  <si>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</si>
  <si>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</si>
  <si>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</si>
  <si>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</si>
  <si>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</si>
  <si>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</si>
  <si>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</si>
  <si>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</si>
  <si>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</si>
  <si>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</si>
  <si>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</si>
  <si>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</si>
  <si>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</si>
  <si>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</si>
  <si>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</si>
  <si>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</si>
  <si>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</si>
  <si>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</si>
  <si>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</si>
  <si>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</si>
  <si>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</si>
  <si>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</si>
  <si>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</si>
  <si>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</si>
  <si>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</si>
  <si>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</si>
  <si>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</si>
  <si>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</si>
  <si>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</si>
  <si>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</si>
  <si>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</si>
  <si>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</si>
  <si>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</si>
  <si>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</si>
  <si>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</si>
  <si>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</si>
  <si>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</si>
  <si>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</si>
  <si>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</si>
  <si>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</si>
  <si>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</si>
  <si>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</si>
  <si>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</si>
  <si>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</si>
  <si>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</si>
  <si>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</si>
  <si>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</si>
  <si>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</si>
  <si>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</si>
  <si>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</si>
  <si>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</si>
  <si>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</si>
  <si>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</si>
  <si>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</si>
  <si>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</si>
  <si>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</si>
  <si>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</si>
  <si>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</si>
  <si>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</si>
  <si>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</si>
  <si>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</si>
  <si>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</si>
  <si>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</si>
  <si>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</si>
  <si>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</si>
  <si>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</si>
  <si>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</si>
  <si>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</si>
  <si>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</si>
  <si>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</si>
  <si>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</si>
  <si>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</si>
  <si>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</si>
  <si>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</si>
  <si>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</si>
  <si>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</si>
  <si>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</si>
  <si>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</si>
  <si>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</si>
  <si>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</si>
  <si>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</si>
  <si>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</si>
  <si>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</si>
  <si>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</si>
  <si>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</si>
  <si>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</si>
  <si>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</si>
  <si>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</si>
  <si>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</si>
  <si>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</si>
  <si>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</si>
  <si>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</si>
  <si>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</si>
  <si>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</si>
  <si>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</si>
  <si>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</si>
  <si>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</si>
  <si>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</si>
  <si>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</si>
  <si>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</si>
  <si>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</si>
  <si>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</si>
  <si>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</si>
  <si>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</si>
  <si>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</si>
  <si>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</si>
  <si>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</si>
  <si>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</si>
  <si>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</si>
  <si>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</si>
  <si>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</si>
  <si>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</si>
  <si>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</si>
  <si>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</si>
  <si>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</si>
  <si>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</si>
  <si>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</si>
  <si>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</si>
  <si>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</si>
  <si>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</si>
  <si>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</si>
  <si>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</si>
  <si>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</si>
  <si>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</si>
  <si>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</si>
  <si>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</si>
  <si>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</si>
  <si>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</si>
  <si>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</si>
  <si>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</si>
  <si>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</si>
  <si>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</si>
  <si>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</si>
  <si>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</si>
  <si>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</si>
  <si>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</si>
  <si>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</si>
  <si>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</si>
  <si>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</si>
  <si>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</si>
  <si>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</si>
  <si>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</si>
  <si>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</si>
  <si>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</si>
  <si>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</si>
  <si>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</si>
  <si>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</si>
  <si>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</si>
  <si>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</si>
  <si>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</si>
  <si>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</si>
  <si>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</si>
  <si>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</si>
  <si>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</si>
  <si>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</si>
  <si>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</si>
  <si>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</si>
  <si>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</si>
  <si>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</si>
  <si>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</si>
  <si>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</si>
  <si>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</si>
  <si>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</si>
  <si>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</si>
  <si>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</si>
  <si>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</si>
  <si>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</si>
  <si>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</si>
  <si>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</si>
  <si>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</si>
  <si>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</si>
  <si>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</si>
  <si>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</si>
  <si>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</si>
  <si>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</si>
  <si>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</si>
  <si>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</si>
  <si>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</si>
  <si>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</si>
  <si>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</si>
  <si>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</si>
  <si>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</si>
  <si>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</si>
  <si>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</si>
  <si>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</si>
  <si>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</si>
  <si>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</si>
  <si>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</si>
  <si>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</si>
  <si>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</si>
  <si>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</si>
  <si>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</si>
  <si>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</si>
  <si>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</si>
  <si>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</si>
  <si>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</si>
  <si>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</si>
  <si>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</si>
  <si>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</si>
  <si>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</si>
  <si>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</si>
  <si>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</si>
  <si>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</si>
  <si>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</si>
  <si>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</si>
  <si>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</si>
  <si>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</si>
  <si>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</si>
  <si>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</si>
  <si>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</si>
  <si>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</si>
  <si>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</si>
  <si>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</si>
  <si>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</si>
  <si>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</si>
  <si>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</si>
  <si>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</si>
  <si>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</si>
  <si>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</si>
  <si>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</si>
  <si>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</si>
  <si>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</si>
  <si>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</si>
  <si>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</si>
  <si>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</si>
  <si>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</si>
  <si>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</si>
  <si>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</si>
  <si>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</si>
  <si>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</si>
  <si>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</si>
  <si>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</si>
  <si>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</si>
  <si>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</si>
  <si>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</si>
  <si>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</si>
  <si>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</si>
  <si>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</si>
  <si>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</si>
  <si>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</si>
  <si>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</si>
  <si>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</si>
  <si>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</si>
  <si>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</si>
  <si>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</si>
  <si>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</si>
  <si>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</si>
  <si>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</si>
  <si>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</si>
  <si>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</si>
  <si>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</si>
  <si>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</si>
  <si>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</si>
  <si>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</si>
  <si>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</si>
  <si>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</si>
  <si>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</si>
  <si>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</si>
  <si>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</si>
  <si>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</si>
  <si>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</si>
  <si>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</si>
  <si>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</si>
  <si>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</si>
  <si>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</si>
  <si>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</si>
  <si>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</si>
  <si>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</si>
  <si>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</si>
  <si>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</si>
  <si>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</si>
  <si>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</si>
  <si>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</si>
  <si>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</si>
  <si>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</si>
  <si>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</si>
  <si>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</si>
  <si>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</si>
  <si>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</si>
  <si>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</si>
  <si>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</si>
  <si>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</si>
  <si>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</si>
  <si>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</si>
  <si>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</si>
  <si>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</si>
  <si>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</si>
  <si>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</si>
  <si>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</si>
  <si>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</si>
  <si>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</si>
  <si>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</si>
  <si>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</si>
  <si>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</si>
  <si>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</si>
  <si>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</si>
  <si>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</si>
  <si>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</si>
  <si>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</si>
  <si>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</si>
  <si>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</si>
  <si>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</si>
  <si>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</si>
  <si>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</si>
  <si>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</si>
  <si>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</si>
  <si>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</si>
  <si>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</si>
  <si>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</si>
  <si>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</si>
  <si>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</si>
  <si>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</si>
  <si>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</si>
  <si>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</si>
  <si>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</si>
  <si>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</si>
  <si>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</si>
  <si>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</si>
  <si>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</si>
  <si>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</si>
  <si>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</si>
  <si>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</si>
  <si>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</si>
  <si>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</si>
  <si>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</si>
  <si>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</si>
  <si>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</si>
  <si>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</si>
  <si>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</si>
  <si>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</si>
  <si>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</si>
  <si>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</si>
  <si>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</si>
  <si>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</si>
  <si>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</si>
  <si>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</si>
  <si>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</si>
  <si>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</si>
  <si>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</si>
  <si>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</si>
  <si>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</si>
  <si>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</si>
  <si>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</si>
  <si>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</si>
  <si>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</si>
  <si>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</si>
  <si>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</si>
  <si>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</si>
  <si>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</si>
  <si>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</si>
  <si>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</si>
  <si>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</si>
  <si>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</si>
  <si>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</si>
  <si>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</si>
  <si>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</si>
  <si>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</si>
  <si>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</si>
  <si>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</si>
  <si>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</si>
  <si>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</si>
  <si>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</si>
  <si>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</si>
  <si>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</si>
  <si>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</si>
  <si>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</si>
  <si>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</si>
  <si>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</si>
  <si>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</si>
  <si>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</si>
  <si>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</si>
  <si>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</si>
  <si>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</si>
  <si>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</si>
  <si>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</si>
  <si>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</si>
  <si>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</si>
  <si>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</si>
  <si>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</si>
  <si>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</si>
  <si>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</si>
  <si>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</si>
  <si>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</si>
  <si>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</si>
  <si>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</si>
  <si>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</si>
  <si>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</si>
  <si>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</si>
  <si>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</si>
  <si>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</si>
  <si>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</si>
  <si>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</si>
  <si>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</si>
  <si>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</si>
  <si>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</si>
  <si>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</si>
  <si>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</si>
  <si>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</si>
  <si>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</si>
  <si>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</si>
  <si>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</si>
  <si>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</si>
  <si>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</si>
  <si>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</si>
  <si>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</si>
  <si>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</si>
  <si>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</si>
  <si>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</si>
  <si>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</si>
  <si>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</si>
  <si>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</si>
  <si>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</si>
  <si>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</si>
  <si>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</si>
  <si>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</si>
  <si>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</si>
  <si>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</si>
  <si>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</si>
  <si>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</si>
  <si>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</si>
  <si>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</si>
  <si>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</si>
  <si>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</si>
  <si>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</si>
  <si>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</si>
  <si>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</si>
  <si>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</si>
  <si>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</si>
  <si>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</si>
  <si>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</si>
  <si>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</si>
  <si>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</si>
  <si>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</si>
  <si>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</si>
  <si>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</si>
  <si>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</si>
  <si>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</si>
  <si>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</si>
  <si>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</si>
  <si>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</si>
  <si>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</si>
  <si>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</si>
  <si>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</si>
  <si>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</si>
  <si>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</si>
  <si>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</si>
  <si>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</si>
  <si>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</si>
  <si>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</si>
  <si>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</si>
  <si>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</si>
  <si>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</si>
  <si>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</si>
  <si>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</si>
  <si>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</si>
  <si>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</si>
  <si>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</si>
  <si>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</si>
  <si>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</si>
  <si>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</si>
  <si>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</si>
  <si>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</si>
  <si>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</si>
  <si>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</si>
  <si>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</si>
  <si>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</si>
  <si>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</si>
  <si>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</si>
  <si>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</si>
  <si>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</si>
  <si>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</si>
  <si>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</si>
  <si>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</si>
  <si>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</si>
  <si>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</si>
  <si>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</si>
  <si>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</si>
  <si>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</si>
  <si>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</si>
  <si>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</si>
  <si>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</si>
  <si>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</si>
  <si>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</si>
  <si>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</si>
  <si>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</si>
  <si>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</si>
  <si>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</si>
  <si>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</si>
  <si>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</si>
  <si>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</si>
  <si>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</si>
  <si>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</si>
  <si>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</si>
  <si>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</si>
  <si>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</si>
  <si>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</si>
  <si>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</si>
  <si>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</si>
  <si>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</si>
  <si>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</si>
  <si>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</si>
  <si>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</si>
  <si>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</si>
  <si>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</si>
  <si>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</si>
  <si>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</si>
  <si>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</si>
  <si>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</si>
  <si>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</si>
  <si>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</si>
  <si>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</si>
  <si>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</si>
  <si>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</si>
  <si>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</si>
  <si>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</si>
  <si>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</si>
  <si>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</si>
  <si>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</si>
  <si>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</si>
  <si>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</si>
  <si>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</si>
  <si>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</si>
  <si>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</si>
  <si>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</si>
  <si>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</si>
  <si>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</si>
  <si>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</si>
  <si>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</si>
  <si>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</si>
  <si>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</si>
  <si>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</si>
  <si>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</si>
  <si>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</si>
  <si>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</si>
  <si>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</si>
  <si>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</si>
  <si>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</si>
  <si>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</si>
  <si>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</si>
  <si>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</si>
  <si>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</si>
  <si>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</si>
  <si>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</si>
  <si>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</si>
  <si>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</si>
  <si>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</si>
  <si>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</si>
  <si>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</si>
  <si>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</si>
  <si>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</si>
  <si>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</si>
  <si>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</si>
  <si>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</si>
  <si>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</si>
  <si>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</si>
  <si>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</si>
  <si>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</si>
  <si>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</si>
  <si>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</si>
  <si>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</si>
  <si>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</si>
  <si>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</si>
  <si>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</si>
  <si>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</si>
  <si>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</si>
  <si>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</si>
  <si>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</si>
  <si>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</si>
  <si>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</si>
  <si>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</si>
  <si>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</si>
  <si>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</si>
  <si>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</si>
  <si>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</si>
  <si>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</si>
  <si>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</si>
  <si>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</si>
  <si>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</si>
  <si>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</si>
  <si>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</si>
  <si>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</si>
  <si>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</si>
  <si>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</si>
  <si>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</si>
  <si>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</si>
  <si>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</si>
  <si>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</si>
  <si>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</si>
  <si>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</si>
  <si>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</si>
  <si>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</si>
  <si>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</si>
  <si>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</si>
  <si>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</si>
  <si>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</si>
  <si>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</si>
  <si>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</si>
  <si>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</si>
  <si>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</si>
  <si>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</si>
  <si>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</si>
  <si>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</si>
  <si>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</si>
  <si>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</si>
  <si>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</si>
  <si>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</si>
  <si>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</si>
  <si>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</si>
  <si>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</si>
  <si>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</si>
  <si>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</si>
  <si>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</si>
  <si>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</si>
  <si>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</si>
  <si>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</si>
  <si>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</si>
  <si>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</si>
  <si>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</si>
  <si>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</si>
  <si>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</si>
  <si>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</si>
  <si>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</si>
  <si>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</si>
  <si>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</si>
  <si>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</si>
  <si>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</si>
  <si>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</si>
  <si>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</si>
  <si>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</si>
  <si>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</si>
  <si>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</si>
  <si>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</si>
  <si>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</si>
  <si>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</si>
  <si>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</si>
  <si>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</si>
  <si>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</si>
  <si>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</si>
  <si>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</si>
  <si>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</si>
  <si>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</si>
  <si>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</si>
  <si>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</si>
  <si>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</si>
  <si>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</si>
  <si>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</si>
  <si>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</si>
  <si>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</si>
  <si>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</si>
  <si>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</si>
  <si>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</si>
  <si>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</si>
  <si>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</si>
  <si>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</si>
  <si>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</si>
  <si>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</si>
  <si>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</si>
  <si>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</si>
  <si>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</si>
  <si>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</si>
  <si>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</si>
  <si>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</si>
  <si>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</si>
  <si>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</si>
  <si>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</si>
  <si>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</si>
  <si>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</si>
  <si>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</si>
  <si>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</si>
  <si>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</si>
  <si>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</si>
  <si>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</si>
  <si>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</si>
  <si>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</si>
  <si>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</si>
  <si>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</si>
  <si>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</si>
  <si>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</si>
  <si>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</si>
  <si>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</si>
  <si>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</si>
  <si>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</si>
  <si>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</si>
  <si>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</si>
  <si>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</si>
  <si>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</si>
  <si>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</si>
  <si>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</si>
  <si>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</si>
  <si>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</si>
  <si>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</si>
  <si>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</si>
  <si>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</si>
  <si>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</si>
  <si>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</si>
  <si>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</si>
  <si>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</si>
  <si>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</si>
  <si>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</si>
  <si>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</si>
  <si>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</si>
  <si>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</si>
  <si>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</si>
  <si>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</si>
  <si>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</si>
  <si>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</si>
  <si>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</si>
  <si>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</si>
  <si>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</si>
  <si>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</si>
  <si>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</si>
  <si>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</si>
  <si>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</si>
  <si>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</si>
  <si>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</si>
  <si>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</si>
  <si>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</si>
  <si>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</si>
  <si>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</si>
  <si>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</si>
  <si>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</si>
  <si>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</si>
  <si>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</si>
  <si>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</si>
  <si>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</si>
  <si>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</si>
  <si>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</si>
  <si>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</si>
  <si>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</si>
  <si>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</si>
  <si>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</si>
  <si>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</si>
  <si>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</si>
  <si>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</si>
  <si>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</si>
  <si>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</si>
  <si>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</si>
  <si>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</si>
  <si>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</si>
  <si>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</si>
  <si>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</si>
  <si>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</si>
  <si>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</si>
  <si>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</si>
  <si>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</si>
  <si>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</si>
  <si>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</si>
  <si>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</si>
  <si>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</si>
  <si>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</si>
  <si>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</si>
  <si>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</si>
  <si>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</si>
  <si>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</si>
  <si>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</si>
  <si>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</si>
  <si>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</si>
  <si>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</si>
  <si>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</si>
  <si>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</si>
  <si>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</si>
  <si>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</si>
  <si>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</si>
  <si>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</si>
  <si>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</si>
  <si>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</si>
  <si>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</si>
  <si>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</si>
  <si>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</si>
  <si>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</si>
  <si>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</si>
  <si>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</si>
  <si>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</si>
  <si>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</si>
  <si>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</si>
  <si>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</si>
  <si>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</si>
  <si>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</si>
  <si>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</si>
  <si>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</si>
  <si>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</si>
  <si>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</si>
  <si>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</si>
  <si>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</si>
  <si>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</si>
  <si>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</si>
  <si>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</si>
  <si>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</si>
  <si>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</si>
  <si>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</si>
  <si>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</si>
  <si>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</si>
  <si>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</si>
  <si>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</si>
  <si>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</si>
  <si>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</si>
  <si>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</si>
  <si>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</si>
  <si>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</si>
  <si>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</si>
  <si>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</si>
  <si>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</si>
  <si>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</si>
  <si>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</si>
  <si>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</si>
  <si>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</si>
  <si>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</si>
  <si>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</si>
  <si>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</si>
  <si>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</si>
  <si>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</si>
  <si>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</si>
  <si>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</si>
  <si>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</si>
  <si>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</si>
  <si>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</si>
  <si>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</si>
  <si>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</si>
  <si>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</si>
  <si>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</si>
  <si>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</si>
  <si>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</si>
  <si>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</si>
  <si>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</si>
  <si>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</si>
  <si>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</si>
  <si>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</si>
  <si>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</si>
  <si>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</si>
  <si>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</si>
  <si>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</si>
  <si>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</si>
  <si>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</si>
  <si>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</si>
  <si>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</si>
  <si>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</si>
  <si>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</si>
  <si>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</si>
  <si>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</si>
  <si>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</si>
  <si>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</si>
  <si>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</si>
  <si>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</si>
  <si>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</si>
  <si>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</si>
  <si>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</si>
  <si>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</si>
  <si>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</si>
  <si>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</si>
  <si>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</si>
  <si>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</si>
  <si>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</si>
  <si>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</si>
  <si>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</si>
  <si>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</si>
  <si>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</si>
  <si>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</si>
  <si>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</si>
  <si>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</si>
  <si>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</si>
  <si>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</si>
  <si>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</si>
  <si>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</si>
  <si>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</si>
  <si>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</si>
  <si>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</si>
  <si>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</si>
  <si>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</si>
  <si>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</si>
  <si>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</si>
  <si>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</si>
  <si>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</si>
  <si>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</si>
  <si>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</si>
  <si>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</si>
  <si>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</si>
  <si>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</si>
  <si>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</si>
  <si>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</si>
  <si>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</si>
  <si>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</si>
  <si>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</si>
  <si>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</si>
  <si>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</si>
  <si>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</si>
  <si>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</si>
  <si>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</si>
  <si>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</si>
  <si>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</si>
  <si>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</si>
  <si>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</si>
  <si>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</si>
  <si>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</si>
  <si>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</si>
  <si>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</si>
  <si>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</si>
  <si>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</si>
  <si>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</si>
  <si>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</si>
  <si>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</si>
  <si>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</si>
  <si>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</si>
  <si>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</si>
  <si>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</si>
  <si>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</si>
  <si>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</si>
  <si>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</si>
  <si>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</si>
  <si>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</si>
  <si>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</si>
  <si>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</si>
  <si>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</si>
  <si>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</si>
  <si>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</si>
  <si>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</si>
  <si>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</si>
  <si>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</si>
  <si>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</si>
  <si>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</si>
  <si>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</si>
  <si>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</si>
  <si>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</si>
  <si>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</si>
  <si>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</si>
  <si>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</si>
  <si>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</si>
  <si>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</si>
  <si>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</si>
  <si>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</si>
  <si>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</si>
  <si>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</si>
  <si>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</si>
  <si>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</si>
  <si>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</si>
  <si>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</si>
  <si>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</si>
  <si>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</si>
  <si>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</si>
  <si>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</si>
  <si>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</si>
  <si>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</si>
  <si>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</si>
  <si>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</si>
  <si>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</si>
  <si>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</si>
  <si>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</si>
  <si>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</si>
  <si>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</si>
  <si>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</si>
  <si>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</si>
  <si>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</si>
  <si>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</si>
  <si>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</si>
  <si>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</si>
  <si>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</si>
  <si>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</si>
  <si>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</si>
  <si>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</si>
  <si>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</si>
  <si>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</si>
  <si>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</si>
  <si>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</si>
  <si>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</si>
  <si>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</si>
  <si>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</si>
  <si>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</si>
  <si>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</si>
  <si>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</si>
  <si>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</si>
  <si>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</si>
  <si>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</si>
  <si>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</si>
  <si>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</si>
  <si>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</si>
  <si>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</si>
  <si>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</si>
  <si>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</si>
  <si>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</si>
  <si>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</si>
  <si>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</si>
  <si>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</si>
  <si>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</si>
  <si>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</si>
  <si>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</si>
  <si>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</si>
  <si>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</si>
  <si>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</si>
  <si>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</si>
  <si>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</si>
  <si>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</si>
  <si>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</si>
  <si>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</si>
  <si>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</si>
  <si>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</si>
  <si>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</si>
  <si>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</si>
  <si>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</si>
  <si>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</si>
  <si>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</si>
  <si>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</si>
  <si>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</si>
  <si>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</si>
  <si>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</si>
  <si>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</si>
  <si>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</si>
  <si>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</si>
  <si>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</si>
  <si>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</si>
  <si>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</si>
  <si>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</si>
  <si>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</si>
  <si>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</si>
  <si>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</si>
  <si>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</si>
  <si>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</si>
  <si>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</si>
  <si>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</si>
  <si>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</si>
  <si>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</si>
  <si>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</si>
  <si>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</si>
  <si>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</si>
  <si>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</si>
  <si>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</si>
  <si>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</si>
  <si>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</si>
  <si>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</si>
  <si>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</si>
  <si>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</si>
  <si>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</si>
  <si>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</si>
  <si>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</si>
  <si>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</si>
  <si>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</si>
  <si>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</si>
  <si>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</si>
  <si>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</si>
  <si>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</si>
  <si>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</si>
  <si>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</si>
  <si>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</si>
  <si>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</si>
  <si>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</si>
  <si>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</si>
  <si>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</si>
  <si>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</si>
  <si>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</si>
  <si>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</si>
  <si>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</si>
  <si>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</si>
  <si>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</si>
  <si>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</si>
  <si>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</si>
  <si>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</si>
  <si>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</si>
  <si>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</si>
  <si>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</si>
  <si>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</si>
  <si>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</si>
  <si>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</si>
  <si>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</si>
  <si>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</si>
  <si>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</si>
  <si>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</si>
  <si>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</si>
  <si>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</si>
  <si>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</si>
  <si>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</si>
  <si>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</si>
  <si>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</si>
  <si>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</si>
  <si>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</si>
  <si>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</si>
  <si>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</si>
  <si>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</si>
  <si>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</si>
  <si>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</si>
  <si>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</si>
  <si>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</si>
  <si>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</si>
  <si>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</si>
  <si>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</si>
  <si>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</si>
  <si>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</si>
  <si>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</si>
  <si>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</si>
  <si>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</si>
  <si>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</si>
  <si>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</si>
  <si>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</si>
  <si>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</si>
  <si>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</si>
  <si>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</si>
  <si>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</si>
  <si>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</si>
  <si>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</si>
  <si>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</si>
  <si>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</si>
  <si>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</si>
  <si>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</si>
  <si>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</si>
  <si>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</si>
  <si>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</si>
  <si>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</si>
  <si>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</si>
  <si>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</si>
  <si>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</si>
  <si>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</si>
  <si>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</si>
  <si>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</si>
  <si>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</si>
  <si>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</si>
  <si>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</si>
  <si>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</si>
  <si>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</si>
  <si>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</si>
  <si>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</si>
  <si>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</si>
  <si>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</si>
  <si>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</si>
  <si>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</si>
  <si>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</si>
  <si>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</si>
  <si>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</si>
  <si>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</si>
  <si>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</si>
  <si>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</si>
  <si>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</si>
  <si>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</si>
  <si>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</si>
  <si>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</si>
  <si>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</si>
  <si>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</si>
  <si>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</si>
  <si>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</si>
  <si>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</si>
  <si>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</si>
  <si>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</si>
  <si>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</si>
  <si>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</si>
  <si>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</si>
  <si>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</si>
  <si>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</si>
  <si>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</si>
  <si>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</si>
  <si>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</si>
  <si>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</si>
  <si>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</si>
  <si>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</si>
  <si>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</si>
  <si>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</si>
  <si>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</si>
  <si>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</si>
  <si>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</si>
  <si>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</si>
  <si>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</si>
  <si>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</si>
  <si>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</si>
  <si>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</si>
  <si>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</si>
  <si>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</si>
  <si>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</si>
  <si>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</si>
  <si>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</si>
  <si>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</si>
  <si>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</si>
  <si>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</si>
  <si>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</si>
  <si>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</si>
  <si>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</si>
  <si>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</si>
  <si>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</si>
  <si>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</si>
  <si>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</si>
  <si>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</si>
  <si>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</si>
  <si>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</si>
  <si>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</si>
  <si>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</si>
  <si>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</si>
  <si>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</si>
  <si>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</si>
  <si>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</si>
  <si>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</si>
  <si>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</si>
  <si>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</si>
  <si>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</si>
  <si>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</si>
  <si>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</si>
  <si>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</si>
  <si>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</si>
  <si>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</si>
  <si>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</si>
  <si>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</si>
  <si>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</si>
  <si>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</si>
  <si>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</si>
  <si>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</si>
  <si>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</si>
  <si>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</si>
  <si>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</si>
  <si>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</si>
  <si>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</si>
  <si>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</si>
  <si>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</si>
  <si>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</si>
  <si>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</si>
  <si>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</si>
  <si>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</si>
  <si>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</si>
  <si>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</si>
  <si>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</si>
  <si>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</si>
  <si>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</si>
  <si>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</si>
  <si>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</si>
  <si>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</si>
  <si>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</si>
  <si>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</si>
  <si>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</si>
  <si>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</si>
  <si>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</si>
  <si>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</si>
  <si>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</si>
  <si>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</si>
  <si>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</si>
  <si>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</si>
  <si>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</si>
  <si>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</si>
  <si>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</si>
  <si>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</si>
  <si>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</si>
  <si>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</si>
  <si>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</si>
  <si>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</si>
  <si>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</si>
  <si>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</si>
  <si>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</si>
  <si>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</si>
  <si>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</si>
  <si>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</si>
  <si>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</si>
  <si>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</si>
  <si>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</si>
  <si>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</si>
  <si>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</si>
  <si>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</si>
  <si>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</si>
  <si>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</si>
  <si>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</si>
  <si>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</si>
  <si>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</si>
  <si>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</si>
  <si>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</si>
  <si>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</si>
  <si>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</si>
  <si>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</si>
  <si>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</si>
  <si>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</si>
  <si>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</si>
  <si>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</si>
  <si>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</si>
  <si>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</si>
  <si>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</si>
  <si>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</si>
  <si>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</si>
  <si>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</si>
  <si>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</si>
  <si>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</si>
  <si>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</si>
  <si>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</si>
  <si>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</si>
  <si>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</si>
  <si>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</si>
  <si>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</si>
  <si>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</si>
  <si>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</si>
  <si>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</si>
  <si>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</si>
  <si>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</si>
  <si>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</si>
  <si>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</si>
  <si>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</si>
  <si>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</si>
  <si>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</si>
  <si>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</si>
  <si>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</si>
  <si>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</si>
  <si>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</si>
  <si>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</si>
  <si>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</si>
  <si>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</si>
  <si>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</si>
  <si>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</si>
  <si>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</si>
  <si>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</si>
  <si>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</si>
  <si>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</si>
  <si>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</si>
  <si>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</si>
  <si>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</si>
  <si>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</si>
  <si>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</si>
  <si>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</si>
  <si>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</si>
  <si>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</si>
  <si>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</si>
  <si>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</si>
  <si>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</si>
  <si>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</si>
  <si>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</si>
  <si>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</si>
  <si>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</si>
  <si>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</si>
  <si>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</si>
  <si>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</si>
  <si>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</si>
  <si>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</si>
  <si>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</si>
  <si>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</si>
  <si>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</si>
  <si>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</si>
  <si>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</si>
  <si>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</si>
  <si>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</si>
  <si>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</si>
  <si>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</si>
  <si>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</si>
  <si>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</si>
  <si>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</si>
  <si>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</si>
  <si>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</si>
  <si>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</si>
  <si>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</si>
  <si>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</si>
  <si>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</si>
  <si>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</si>
  <si>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</si>
  <si>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</si>
  <si>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</si>
  <si>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</si>
  <si>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</si>
  <si>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</si>
  <si>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</si>
  <si>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</si>
  <si>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</si>
  <si>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</si>
  <si>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</si>
  <si>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</si>
  <si>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</si>
  <si>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</si>
  <si>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</si>
  <si>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</si>
  <si>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</si>
  <si>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</si>
  <si>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</si>
  <si>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</si>
  <si>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</si>
  <si>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</si>
  <si>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</si>
  <si>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</si>
  <si>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</si>
  <si>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</si>
  <si>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</si>
  <si>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</si>
  <si>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</si>
  <si>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</si>
  <si>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</si>
  <si>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</si>
  <si>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</si>
  <si>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</si>
  <si>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</si>
  <si>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</si>
  <si>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</si>
  <si>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</si>
  <si>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</si>
  <si>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</si>
  <si>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</si>
  <si>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</si>
  <si>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</si>
  <si>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</si>
  <si>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</si>
  <si>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</si>
  <si>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</si>
  <si>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</si>
  <si>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</si>
  <si>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</si>
  <si>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</si>
  <si>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</si>
  <si>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</si>
  <si>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</si>
  <si>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</si>
  <si>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</si>
  <si>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</si>
  <si>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</si>
  <si>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</si>
  <si>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</si>
  <si>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</si>
  <si>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</si>
  <si>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</si>
  <si>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</si>
  <si>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</si>
  <si>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</si>
  <si>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</si>
  <si>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</si>
  <si>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</si>
  <si>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</si>
  <si>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</si>
  <si>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</si>
  <si>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</si>
  <si>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</si>
  <si>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</si>
  <si>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</si>
  <si>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</si>
  <si>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</si>
  <si>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</si>
  <si>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</si>
  <si>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</si>
  <si>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</si>
  <si>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</si>
  <si>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</si>
  <si>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</si>
  <si>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</si>
  <si>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</si>
  <si>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</si>
  <si>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</si>
  <si>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</si>
  <si>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</si>
  <si>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</si>
  <si>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</si>
  <si>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</si>
  <si>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</si>
  <si>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</si>
  <si>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</si>
  <si>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</si>
  <si>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</si>
  <si>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</si>
  <si>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</si>
  <si>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</si>
  <si>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</si>
  <si>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</si>
  <si>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</si>
  <si>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</si>
  <si>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</si>
  <si>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</si>
  <si>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</si>
  <si>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</si>
  <si>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</si>
  <si>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</si>
  <si>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</si>
  <si>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</si>
  <si>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</si>
  <si>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</si>
  <si>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</si>
  <si>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</si>
  <si>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</si>
  <si>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</si>
  <si>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</si>
  <si>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</si>
  <si>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</si>
  <si>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</si>
  <si>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</si>
  <si>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</si>
  <si>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</si>
  <si>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</si>
  <si>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</si>
  <si>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</si>
  <si>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</si>
  <si>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</si>
  <si>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</si>
  <si>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</si>
  <si>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</si>
  <si>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</si>
  <si>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</si>
  <si>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</si>
  <si>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</si>
  <si>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</si>
  <si>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</si>
  <si>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</si>
  <si>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</si>
  <si>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</si>
  <si>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</si>
  <si>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</si>
  <si>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</si>
  <si>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</si>
  <si>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</si>
  <si>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</si>
  <si>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</si>
  <si>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</si>
  <si>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</si>
  <si>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</si>
  <si>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</si>
  <si>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</si>
  <si>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</si>
  <si>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</si>
  <si>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</si>
  <si>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</si>
  <si>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</si>
  <si>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</si>
  <si>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</si>
  <si>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</si>
  <si>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</si>
  <si>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</si>
  <si>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</si>
  <si>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</si>
  <si>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</si>
  <si>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</si>
  <si>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</si>
  <si>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</si>
  <si>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</si>
  <si>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</si>
  <si>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</si>
  <si>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</si>
  <si>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</si>
  <si>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</si>
  <si>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</si>
  <si>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</si>
  <si>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</si>
  <si>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</si>
  <si>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</si>
  <si>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</si>
  <si>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</si>
  <si>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</si>
  <si>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</si>
  <si>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</si>
  <si>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</si>
  <si>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</si>
  <si>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</si>
  <si>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</si>
  <si>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</si>
  <si>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</si>
  <si>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</si>
  <si>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</si>
  <si>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</si>
  <si>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</si>
  <si>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</si>
  <si>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</si>
  <si>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</si>
  <si>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</si>
  <si>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</si>
  <si>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</si>
  <si>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</si>
  <si>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</si>
  <si>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</si>
  <si>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</si>
  <si>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</si>
  <si>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</si>
  <si>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</si>
  <si>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</si>
  <si>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</si>
  <si>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</si>
  <si>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</si>
  <si>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</si>
  <si>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</si>
  <si>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</si>
  <si>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</si>
  <si>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</si>
  <si>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</si>
  <si>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</si>
  <si>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</si>
  <si>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</si>
  <si>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</si>
  <si>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</si>
  <si>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</si>
  <si>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</si>
  <si>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</si>
  <si>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</si>
  <si>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</si>
  <si>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</si>
  <si>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</si>
  <si>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</si>
  <si>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</si>
  <si>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</si>
  <si>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</si>
  <si>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</si>
  <si>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</si>
  <si>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</si>
  <si>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</si>
  <si>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</si>
  <si>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</si>
  <si>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</si>
  <si>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</si>
  <si>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</si>
  <si>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</si>
  <si>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</si>
  <si>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</si>
  <si>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</si>
  <si>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</si>
  <si>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</si>
  <si>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</si>
  <si>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</si>
  <si>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</si>
  <si>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</si>
  <si>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</si>
  <si>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</si>
  <si>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</si>
  <si>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</si>
  <si>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</si>
  <si>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</si>
  <si>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</si>
  <si>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</si>
  <si>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</si>
  <si>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</si>
  <si>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</si>
  <si>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</si>
  <si>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</si>
  <si>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</si>
  <si>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</si>
  <si>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</si>
  <si>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</si>
  <si>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</si>
  <si>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</si>
  <si>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</si>
  <si>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</si>
  <si>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</si>
  <si>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</si>
  <si>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</si>
  <si>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</si>
  <si>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</si>
  <si>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</si>
  <si>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</si>
  <si>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</si>
  <si>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</si>
  <si>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</si>
  <si>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</si>
  <si>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</si>
  <si>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</si>
  <si>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</si>
  <si>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</si>
  <si>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</si>
  <si>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</si>
  <si>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</si>
  <si>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</si>
  <si>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</si>
  <si>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</si>
  <si>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</si>
  <si>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</si>
  <si>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</si>
  <si>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</si>
  <si>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</si>
  <si>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</si>
  <si>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</si>
  <si>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</si>
  <si>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</si>
  <si>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</si>
  <si>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</si>
  <si>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</si>
  <si>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</si>
  <si>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</si>
  <si>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</si>
  <si>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</si>
  <si>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</si>
  <si>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</si>
  <si>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</si>
  <si>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</si>
  <si>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</si>
  <si>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</si>
  <si>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</si>
  <si>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</si>
  <si>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</si>
  <si>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</si>
  <si>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</si>
  <si>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</si>
  <si>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</si>
  <si>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</si>
  <si>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</si>
  <si>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</si>
  <si>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</si>
  <si>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</si>
  <si>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</si>
  <si>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</si>
  <si>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</si>
  <si>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</si>
  <si>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</si>
  <si>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</si>
  <si>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</si>
  <si>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</si>
  <si>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</si>
  <si>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</si>
  <si>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</si>
  <si>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</si>
  <si>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</si>
  <si>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</si>
  <si>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</si>
  <si>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</si>
  <si>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</si>
  <si>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</si>
  <si>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</si>
  <si>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</si>
  <si>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</si>
  <si>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</si>
  <si>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</si>
  <si>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</si>
  <si>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</si>
  <si>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</si>
  <si>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</si>
  <si>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</si>
  <si>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</si>
  <si>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</si>
  <si>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</si>
  <si>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</si>
  <si>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</si>
  <si>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</si>
  <si>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</si>
  <si>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</si>
  <si>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</si>
  <si>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</si>
  <si>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</si>
  <si>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</si>
  <si>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</si>
  <si>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</si>
  <si>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</si>
  <si>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</si>
  <si>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</si>
  <si>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</si>
  <si>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</si>
  <si>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</si>
  <si>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</si>
  <si>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</si>
  <si>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</si>
  <si>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</si>
  <si>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</si>
  <si>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</si>
  <si>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</si>
  <si>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</si>
  <si>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</si>
  <si>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</si>
  <si>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</si>
  <si>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</si>
  <si>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</si>
  <si>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</si>
  <si>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</si>
  <si>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</si>
  <si>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</si>
  <si>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</si>
  <si>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</si>
  <si>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</si>
  <si>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</si>
  <si>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</si>
  <si>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</si>
  <si>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</si>
  <si>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</si>
  <si>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</si>
  <si>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</si>
  <si>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</si>
  <si>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</si>
  <si>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</si>
  <si>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</si>
  <si>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</si>
  <si>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</si>
  <si>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</si>
  <si>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</si>
  <si>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</si>
  <si>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</si>
  <si>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</si>
  <si>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</si>
  <si>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</si>
  <si>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</si>
  <si>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</si>
  <si>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</si>
  <si>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</si>
  <si>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</si>
  <si>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</si>
  <si>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</si>
  <si>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</si>
  <si>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</si>
  <si>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</si>
  <si>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</si>
  <si>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</si>
  <si>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</si>
  <si>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</si>
  <si>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</si>
  <si>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</si>
  <si>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</si>
  <si>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</si>
  <si>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</si>
  <si>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</si>
  <si>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</si>
  <si>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</si>
  <si>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</si>
  <si>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</si>
  <si>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</si>
  <si>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</si>
  <si>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</si>
  <si>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</si>
  <si>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</si>
  <si>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</si>
  <si>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</si>
  <si>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</si>
  <si>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</si>
  <si>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</si>
  <si>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</si>
  <si>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</si>
  <si>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</si>
  <si>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</si>
  <si>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</si>
  <si>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</si>
  <si>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</si>
  <si>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</si>
  <si>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</si>
  <si>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</si>
  <si>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</si>
  <si>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</si>
  <si>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</si>
  <si>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</si>
  <si>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</si>
  <si>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</si>
  <si>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</si>
  <si>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</si>
  <si>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</si>
  <si>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</si>
  <si>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</si>
  <si>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</si>
  <si>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</si>
  <si>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</si>
  <si>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</si>
  <si>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</si>
  <si>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</si>
  <si>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</si>
  <si>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</si>
  <si>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</si>
  <si>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</si>
  <si>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</si>
  <si>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</si>
  <si>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</si>
  <si>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</si>
  <si>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</si>
  <si>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</si>
  <si>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</si>
  <si>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</si>
  <si>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</si>
  <si>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</si>
  <si>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</si>
  <si>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</si>
  <si>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</si>
  <si>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</si>
  <si>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</si>
  <si>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</si>
  <si>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</si>
  <si>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</si>
  <si>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</si>
  <si>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</si>
  <si>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</si>
  <si>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</si>
  <si>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</si>
  <si>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</si>
  <si>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</si>
  <si>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</si>
  <si>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</si>
  <si>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</si>
  <si>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</si>
  <si>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</si>
  <si>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</si>
  <si>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</si>
  <si>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</si>
  <si>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</si>
  <si>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</si>
  <si>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</si>
  <si>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</si>
  <si>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</si>
  <si>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</si>
  <si>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</si>
  <si>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</si>
  <si>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</si>
  <si>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</si>
  <si>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</si>
  <si>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</si>
  <si>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</si>
  <si>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</si>
  <si>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</si>
  <si>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</si>
  <si>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</si>
  <si>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</si>
  <si>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</si>
  <si>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</si>
  <si>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</si>
  <si>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</si>
  <si>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</si>
  <si>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</si>
  <si>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</si>
  <si>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</si>
  <si>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</si>
  <si>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</si>
  <si>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</si>
  <si>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</si>
  <si>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</si>
  <si>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</si>
  <si>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</si>
  <si>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</si>
  <si>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</si>
  <si>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</si>
  <si>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</si>
  <si>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</si>
  <si>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</si>
  <si>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</si>
  <si>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</si>
  <si>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</si>
  <si>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</si>
  <si>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</si>
  <si>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</si>
  <si>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</si>
  <si>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</si>
  <si>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</si>
  <si>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</si>
  <si>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</si>
  <si>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</si>
  <si>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</si>
  <si>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</si>
  <si>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</si>
  <si>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</si>
  <si>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</si>
  <si>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</si>
  <si>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</si>
  <si>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</si>
  <si>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</si>
  <si>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</si>
  <si>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</si>
  <si>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</si>
  <si>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</si>
  <si>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</si>
  <si>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</si>
  <si>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</si>
  <si>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</si>
  <si>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</si>
  <si>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</si>
  <si>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</si>
  <si>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</si>
  <si>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</si>
  <si>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</si>
  <si>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</si>
  <si>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</si>
  <si>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</si>
  <si>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</si>
  <si>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</si>
  <si>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</si>
  <si>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</si>
  <si>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</si>
  <si>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</si>
  <si>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</si>
  <si>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</si>
  <si>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</si>
  <si>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</si>
  <si>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</si>
  <si>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</si>
  <si>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</si>
  <si>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</si>
  <si>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</si>
  <si>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</si>
  <si>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</si>
  <si>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</si>
  <si>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</si>
  <si>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</si>
  <si>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</si>
  <si>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</si>
  <si>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</si>
  <si>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</si>
  <si>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</si>
  <si>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</si>
  <si>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</si>
  <si>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</si>
  <si>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</si>
  <si>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</si>
  <si>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</si>
  <si>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</si>
  <si>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</si>
  <si>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</si>
  <si>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</si>
  <si>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</si>
  <si>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</si>
  <si>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</si>
  <si>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</si>
  <si>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</si>
  <si>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</si>
  <si>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</si>
  <si>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</si>
  <si>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</si>
  <si>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</si>
  <si>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</si>
  <si>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</si>
  <si>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</si>
  <si>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</si>
  <si>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</si>
  <si>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</si>
  <si>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</si>
  <si>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</si>
  <si>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</si>
  <si>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</si>
  <si>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</si>
  <si>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</si>
  <si>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</si>
  <si>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</si>
  <si>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</si>
  <si>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</si>
  <si>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</si>
  <si>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</si>
  <si>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</si>
  <si>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</si>
  <si>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</si>
  <si>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</si>
  <si>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</si>
  <si>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</si>
  <si>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</si>
  <si>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</si>
  <si>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</si>
  <si>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</si>
  <si>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</si>
  <si>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</si>
  <si>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</si>
  <si>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</si>
  <si>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</si>
  <si>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</si>
  <si>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</si>
  <si>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</si>
  <si>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</si>
  <si>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</si>
  <si>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</si>
  <si>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</si>
  <si>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</si>
  <si>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</si>
  <si>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</si>
  <si>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</si>
  <si>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</si>
  <si>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</si>
  <si>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</si>
  <si>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</si>
  <si>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</si>
  <si>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</si>
  <si>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</si>
  <si>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</si>
  <si>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</si>
  <si>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</si>
  <si>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</si>
  <si>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</si>
  <si>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</si>
  <si>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</si>
  <si>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</si>
  <si>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</si>
  <si>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</si>
  <si>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</si>
  <si>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</si>
  <si>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</si>
  <si>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</si>
  <si>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</si>
  <si>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</si>
  <si>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</si>
  <si>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</si>
  <si>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</si>
  <si>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</si>
  <si>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</si>
  <si>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</si>
  <si>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</si>
  <si>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</si>
  <si>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</si>
  <si>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</si>
  <si>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</si>
  <si>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</si>
  <si>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</si>
  <si>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</si>
  <si>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</si>
  <si>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</si>
  <si>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</si>
  <si>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</si>
  <si>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</si>
  <si>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</si>
  <si>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</si>
  <si>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</si>
  <si>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</si>
  <si>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</si>
  <si>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</si>
  <si>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</si>
  <si>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</si>
  <si>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</si>
  <si>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</si>
  <si>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</si>
  <si>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</si>
  <si>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</si>
  <si>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</si>
  <si>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</si>
  <si>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</si>
  <si>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</si>
  <si>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</si>
  <si>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</si>
  <si>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</si>
  <si>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</si>
  <si>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</si>
  <si>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</si>
  <si>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</si>
  <si>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</si>
  <si>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</si>
  <si>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</si>
  <si>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</si>
  <si>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</si>
  <si>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</si>
  <si>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</si>
  <si>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</si>
  <si>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</si>
  <si>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</si>
  <si>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</si>
  <si>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</si>
  <si>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</si>
  <si>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</si>
  <si>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</si>
  <si>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</si>
  <si>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</si>
  <si>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</si>
  <si>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</si>
  <si>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</si>
  <si>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</si>
  <si>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</si>
  <si>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</si>
  <si>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</si>
  <si>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</si>
  <si>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</si>
  <si>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</si>
  <si>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</si>
  <si>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</si>
  <si>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</si>
  <si>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</si>
  <si>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</si>
  <si>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</si>
  <si>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</si>
  <si>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</si>
  <si>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</si>
  <si>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</si>
  <si>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</si>
  <si>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</si>
  <si>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</si>
  <si>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</si>
  <si>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</si>
  <si>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</si>
  <si>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</si>
  <si>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</si>
  <si>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</si>
  <si>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</si>
  <si>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</si>
  <si>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</si>
  <si>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</si>
  <si>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</si>
  <si>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</si>
  <si>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</si>
  <si>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</si>
  <si>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</si>
  <si>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</si>
  <si>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</si>
  <si>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</si>
  <si>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</si>
  <si>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</si>
  <si>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</si>
  <si>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</si>
  <si>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</si>
  <si>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</si>
  <si>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</si>
  <si>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</si>
  <si>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</si>
  <si>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</si>
  <si>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</si>
  <si>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</si>
  <si>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</si>
  <si>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</si>
  <si>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</si>
  <si>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</si>
  <si>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</si>
  <si>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</si>
  <si>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</si>
  <si>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</si>
  <si>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</si>
  <si>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</si>
  <si>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</si>
  <si>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</si>
  <si>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</si>
  <si>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</si>
  <si>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</si>
  <si>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</si>
  <si>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</si>
  <si>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</si>
  <si>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</si>
  <si>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</si>
  <si>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</si>
  <si>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</si>
  <si>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</si>
  <si>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</si>
  <si>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</si>
  <si>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</si>
  <si>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</si>
  <si>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</si>
  <si>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</si>
  <si>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</si>
  <si>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</si>
  <si>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</si>
  <si>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</si>
  <si>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</si>
  <si>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</si>
  <si>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</si>
  <si>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</si>
  <si>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</si>
  <si>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</si>
  <si>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</si>
  <si>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</si>
  <si>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</si>
  <si>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</si>
  <si>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</si>
  <si>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</si>
  <si>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</si>
  <si>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</si>
  <si>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</si>
  <si>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</si>
  <si>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</si>
  <si>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</si>
  <si>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</si>
  <si>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</si>
  <si>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</si>
  <si>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</si>
  <si>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</si>
  <si>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</si>
  <si>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</si>
  <si>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</si>
  <si>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</si>
  <si>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</si>
  <si>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</si>
  <si>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</si>
  <si>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</si>
  <si>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</si>
  <si>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</si>
  <si>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</si>
  <si>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</si>
  <si>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</si>
  <si>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</si>
  <si>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</si>
  <si>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</si>
  <si>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</si>
  <si>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</si>
  <si>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</si>
  <si>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</si>
  <si>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</si>
  <si>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</si>
  <si>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</si>
  <si>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</si>
  <si>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</si>
  <si>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</si>
  <si>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</si>
  <si>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</si>
  <si>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</si>
  <si>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</si>
  <si>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</si>
  <si>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</si>
  <si>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</si>
  <si>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</si>
  <si>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</si>
  <si>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</si>
  <si>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</si>
  <si>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</si>
  <si>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</si>
  <si>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</si>
  <si>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</si>
  <si>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</si>
  <si>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</si>
  <si>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</si>
  <si>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</si>
  <si>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</si>
  <si>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</si>
  <si>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</si>
  <si>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</si>
  <si>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</si>
  <si>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</si>
  <si>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</si>
  <si>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</si>
  <si>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</si>
  <si>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</si>
  <si>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</si>
  <si>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</si>
  <si>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</si>
  <si>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</si>
  <si>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</si>
  <si>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</si>
  <si>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</si>
  <si>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</si>
  <si>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</si>
  <si>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</si>
  <si>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</si>
  <si>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</si>
  <si>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</si>
  <si>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</si>
  <si>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</si>
  <si>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</si>
  <si>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</si>
  <si>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</si>
  <si>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</si>
  <si>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</si>
  <si>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</si>
  <si>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</si>
  <si>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</si>
  <si>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</si>
  <si>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</si>
  <si>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</si>
  <si>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</si>
  <si>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</si>
  <si>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</si>
  <si>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</si>
  <si>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</si>
  <si>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</si>
  <si>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</si>
  <si>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</si>
  <si>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</si>
  <si>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</si>
  <si>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</si>
  <si>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</si>
  <si>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</si>
  <si>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</si>
  <si>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</si>
  <si>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</si>
  <si>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</si>
  <si>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</si>
  <si>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</si>
  <si>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</si>
  <si>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</si>
  <si>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</si>
  <si>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</si>
  <si>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</si>
  <si>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</si>
  <si>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</si>
  <si>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</si>
  <si>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</si>
  <si>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</si>
  <si>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</si>
  <si>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</si>
  <si>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</si>
  <si>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</si>
  <si>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</si>
  <si>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</si>
  <si>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</si>
  <si>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</si>
  <si>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</si>
  <si>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</si>
  <si>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</si>
  <si>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</si>
  <si>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</si>
  <si>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</si>
  <si>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</si>
  <si>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</si>
  <si>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</si>
  <si>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</si>
  <si>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</si>
  <si>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</si>
  <si>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</si>
  <si>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</si>
  <si>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</si>
  <si>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</si>
  <si>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</si>
  <si>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</si>
  <si>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</si>
  <si>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</si>
  <si>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</si>
  <si>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</si>
  <si>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</si>
  <si>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</si>
  <si>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</si>
  <si>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</si>
  <si>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</si>
  <si>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</si>
  <si>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</si>
  <si>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</si>
  <si>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</si>
  <si>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</si>
  <si>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</si>
  <si>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</si>
  <si>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</si>
  <si>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</si>
  <si>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</si>
  <si>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</si>
  <si>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</si>
  <si>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</si>
  <si>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</si>
  <si>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</si>
  <si>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</si>
  <si>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</si>
  <si>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</si>
  <si>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</si>
  <si>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</si>
  <si>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</si>
  <si>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</si>
  <si>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</si>
  <si>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</si>
  <si>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</si>
  <si>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</si>
  <si>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</si>
  <si>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</si>
  <si>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</si>
  <si>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</si>
  <si>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</si>
  <si>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</si>
  <si>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</si>
  <si>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</si>
  <si>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</si>
  <si>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</si>
  <si>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</si>
  <si>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</si>
  <si>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</si>
  <si>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</si>
  <si>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</si>
  <si>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</si>
  <si>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</si>
  <si>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</si>
  <si>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</si>
  <si>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</si>
  <si>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</si>
  <si>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</si>
  <si>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</si>
  <si>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</si>
  <si>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</si>
  <si>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</si>
  <si>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</si>
  <si>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</si>
  <si>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</si>
  <si>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</si>
  <si>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</si>
  <si>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</si>
  <si>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</si>
  <si>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</si>
  <si>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</si>
  <si>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</si>
  <si>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</si>
  <si>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</si>
  <si>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</si>
  <si>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</si>
  <si>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</si>
  <si>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</si>
  <si>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</si>
  <si>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</si>
  <si>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</si>
  <si>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</si>
  <si>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</si>
  <si>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</si>
  <si>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</si>
  <si>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</si>
  <si>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</si>
  <si>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</si>
  <si>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</si>
  <si>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</si>
  <si>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</si>
  <si>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</si>
  <si>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</si>
  <si>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</si>
  <si>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</si>
  <si>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</si>
  <si>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</si>
  <si>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</si>
  <si>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</si>
  <si>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</si>
  <si>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</si>
  <si>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</si>
  <si>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</si>
  <si>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</si>
  <si>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</si>
  <si>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</si>
  <si>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</si>
  <si>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</si>
  <si>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</si>
  <si>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</si>
  <si>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</si>
  <si>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</si>
  <si>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</si>
  <si>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</si>
  <si>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</si>
  <si>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</si>
  <si>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</si>
  <si>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</si>
  <si>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</si>
  <si>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</si>
  <si>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</si>
  <si>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</si>
  <si>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</si>
  <si>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</si>
  <si>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</si>
  <si>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</si>
  <si>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</si>
  <si>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</si>
  <si>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</si>
  <si>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</si>
  <si>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</si>
  <si>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</si>
  <si>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</si>
  <si>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</si>
  <si>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</si>
  <si>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</si>
  <si>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</si>
  <si>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</si>
  <si>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</si>
  <si>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</si>
  <si>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</si>
  <si>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</si>
  <si>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</si>
  <si>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</si>
  <si>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</si>
  <si>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</si>
  <si>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</si>
  <si>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</si>
  <si>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</si>
  <si>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</si>
  <si>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</si>
  <si>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</si>
  <si>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</si>
  <si>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</si>
  <si>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</si>
  <si>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</si>
  <si>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</si>
  <si>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</si>
  <si>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</si>
  <si>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</si>
  <si>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</si>
  <si>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</si>
  <si>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</si>
  <si>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</si>
  <si>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</si>
  <si>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</si>
  <si>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</si>
  <si>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</si>
  <si>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</si>
  <si>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</si>
  <si>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</si>
  <si>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</si>
  <si>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</si>
  <si>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</si>
  <si>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</si>
  <si>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</si>
  <si>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</si>
  <si>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</si>
  <si>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</si>
  <si>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</si>
  <si>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</si>
  <si>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</si>
  <si>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</si>
  <si>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</si>
  <si>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</si>
  <si>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</si>
  <si>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</si>
  <si>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</si>
  <si>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</si>
  <si>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</si>
  <si>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</si>
  <si>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</si>
  <si>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</si>
  <si>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</si>
  <si>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</si>
  <si>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</si>
  <si>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</si>
  <si>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</si>
  <si>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</si>
  <si>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</si>
  <si>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</si>
  <si>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</si>
  <si>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</si>
  <si>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</si>
  <si>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</si>
  <si>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</si>
  <si>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</si>
  <si>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</si>
  <si>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</si>
  <si>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</si>
  <si>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</si>
  <si>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</si>
  <si>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</si>
  <si>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</si>
  <si>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</si>
  <si>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</si>
  <si>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</si>
  <si>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</si>
  <si>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</si>
  <si>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</si>
  <si>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</si>
  <si>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</si>
  <si>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</si>
  <si>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</si>
  <si>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</si>
  <si>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</si>
  <si>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</si>
  <si>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</si>
  <si>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</si>
  <si>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</si>
  <si>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</si>
  <si>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</si>
  <si>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</si>
  <si>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</si>
  <si>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</si>
  <si>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</si>
  <si>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</si>
  <si>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</si>
  <si>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</si>
  <si>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</si>
  <si>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</si>
  <si>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</si>
  <si>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</si>
  <si>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</si>
  <si>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</si>
  <si>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</si>
  <si>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</si>
  <si>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</si>
  <si>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</si>
  <si>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</si>
  <si>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</si>
  <si>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</si>
  <si>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</si>
  <si>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</si>
  <si>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</si>
  <si>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</si>
  <si>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</si>
  <si>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</si>
  <si>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</si>
  <si>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</si>
  <si>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</si>
  <si>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</si>
  <si>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</si>
  <si>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</si>
  <si>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</si>
  <si>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</si>
  <si>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</si>
  <si>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</si>
  <si>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</si>
  <si>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</si>
  <si>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</si>
  <si>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</si>
  <si>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</si>
  <si>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</si>
  <si>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</si>
  <si>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</si>
  <si>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</si>
  <si>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</si>
  <si>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</si>
  <si>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</si>
  <si>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</si>
  <si>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</si>
  <si>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</si>
  <si>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</si>
  <si>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</si>
  <si>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</si>
  <si>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</si>
  <si>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</si>
  <si>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</si>
  <si>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</si>
  <si>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</si>
  <si>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</si>
  <si>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</si>
  <si>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</si>
  <si>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</si>
  <si>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</si>
  <si>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</si>
  <si>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</si>
  <si>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</si>
  <si>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</si>
  <si>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</si>
  <si>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</si>
  <si>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</si>
  <si>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</si>
  <si>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</si>
  <si>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</si>
  <si>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</si>
  <si>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</si>
  <si>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</si>
  <si>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</si>
  <si>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</si>
  <si>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</si>
  <si>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</si>
  <si>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</si>
  <si>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</si>
  <si>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</si>
  <si>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</si>
  <si>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</si>
  <si>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</si>
  <si>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</si>
  <si>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</si>
  <si>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</si>
  <si>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</si>
  <si>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</si>
  <si>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</si>
  <si>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</si>
  <si>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</si>
  <si>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</si>
  <si>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</si>
  <si>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</si>
  <si>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</si>
  <si>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</si>
  <si>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</si>
  <si>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</si>
  <si>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</si>
  <si>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</si>
  <si>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</si>
  <si>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</si>
  <si>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</si>
  <si>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</si>
  <si>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</si>
  <si>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</si>
  <si>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</si>
  <si>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</si>
  <si>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</si>
  <si>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</si>
  <si>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</si>
  <si>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</si>
  <si>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</si>
  <si>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</si>
  <si>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</si>
  <si>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</si>
  <si>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</si>
  <si>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</si>
  <si>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</si>
  <si>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</si>
  <si>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</si>
  <si>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</si>
  <si>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</si>
  <si>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</si>
  <si>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</si>
  <si>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</si>
  <si>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</si>
  <si>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</si>
  <si>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</si>
  <si>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</si>
  <si>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</si>
  <si>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</si>
  <si>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</si>
  <si>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</si>
  <si>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</si>
  <si>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</si>
  <si>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</si>
  <si>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</si>
  <si>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</si>
  <si>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</si>
  <si>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</si>
  <si>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</si>
  <si>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</si>
  <si>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</si>
  <si>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</si>
  <si>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</si>
  <si>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</si>
  <si>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</si>
  <si>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</si>
  <si>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</si>
  <si>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</si>
  <si>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</si>
  <si>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</si>
  <si>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</si>
  <si>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</si>
  <si>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</si>
  <si>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</si>
  <si>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</si>
  <si>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</si>
  <si>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</si>
  <si>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</si>
  <si>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</si>
  <si>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</si>
  <si>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</si>
  <si>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</si>
  <si>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</si>
  <si>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</si>
  <si>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</si>
  <si>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</si>
  <si>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</si>
  <si>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</si>
  <si>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</si>
  <si>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</si>
  <si>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</si>
  <si>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</si>
  <si>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</si>
  <si>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</si>
  <si>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</si>
  <si>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</si>
  <si>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</si>
  <si>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</si>
  <si>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</si>
  <si>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</si>
  <si>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</si>
  <si>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</si>
  <si>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</si>
  <si>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</si>
  <si>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</si>
  <si>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</si>
  <si>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</si>
  <si>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</si>
  <si>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</si>
  <si>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</si>
  <si>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</si>
  <si>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</si>
  <si>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</si>
  <si>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</si>
  <si>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</si>
  <si>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</si>
  <si>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</si>
  <si>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</si>
  <si>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</si>
  <si>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</si>
  <si>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</si>
  <si>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</si>
  <si>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</si>
  <si>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</si>
  <si>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</si>
  <si>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</si>
  <si>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</si>
  <si>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</si>
  <si>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</si>
  <si>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</si>
  <si>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</si>
  <si>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</si>
  <si>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</si>
  <si>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</si>
  <si>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</si>
  <si>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</si>
  <si>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</si>
  <si>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</si>
  <si>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</si>
  <si>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</si>
  <si>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</si>
  <si>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</si>
  <si>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</si>
  <si>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</si>
  <si>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</si>
  <si>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</si>
  <si>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</si>
  <si>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</si>
  <si>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</si>
  <si>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</si>
  <si>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</si>
  <si>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</si>
  <si>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</si>
  <si>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</si>
  <si>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</si>
  <si>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</si>
  <si>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</si>
  <si>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</si>
  <si>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</si>
  <si>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</si>
  <si>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</si>
  <si>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</si>
  <si>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</si>
  <si>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</si>
  <si>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</si>
  <si>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</si>
  <si>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</si>
  <si>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</si>
  <si>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</si>
  <si>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</si>
  <si>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</si>
  <si>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</si>
  <si>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</si>
  <si>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</si>
  <si>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</si>
  <si>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</si>
  <si>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</si>
  <si>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</si>
  <si>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</si>
  <si>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</si>
  <si>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</si>
  <si>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</si>
  <si>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</si>
  <si>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</si>
  <si>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</si>
  <si>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</si>
  <si>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</si>
  <si>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</si>
  <si>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</si>
  <si>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</si>
  <si>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</si>
  <si>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</si>
  <si>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</si>
  <si>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</si>
  <si>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</si>
  <si>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</si>
  <si>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</si>
  <si>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</si>
  <si>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</si>
  <si>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</si>
  <si>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</si>
  <si>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</si>
  <si>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</si>
  <si>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</si>
  <si>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</si>
  <si>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</si>
  <si>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</si>
  <si>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</si>
  <si>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</si>
  <si>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</si>
  <si>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</si>
  <si>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</si>
  <si>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</si>
  <si>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</si>
  <si>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</si>
  <si>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</si>
  <si>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</si>
  <si>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</si>
  <si>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</si>
  <si>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</si>
  <si>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</si>
  <si>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</si>
  <si>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</si>
  <si>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</si>
  <si>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</si>
  <si>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</si>
  <si>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</si>
  <si>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</si>
  <si>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</si>
  <si>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</si>
  <si>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</si>
  <si>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</si>
  <si>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</si>
  <si>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</si>
  <si>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</si>
  <si>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</si>
  <si>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</si>
  <si>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</si>
  <si>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</si>
  <si>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</si>
  <si>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</si>
  <si>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</si>
  <si>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</si>
  <si>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</si>
  <si>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</si>
  <si>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</si>
  <si>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</si>
  <si>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</si>
  <si>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</si>
  <si>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</si>
  <si>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</si>
  <si>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</si>
  <si>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</si>
  <si>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</si>
  <si>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</si>
  <si>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</si>
  <si>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</si>
  <si>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</si>
  <si>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</si>
  <si>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</si>
  <si>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</si>
  <si>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</si>
  <si>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</si>
  <si>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</si>
  <si>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</si>
  <si>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</si>
  <si>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</si>
  <si>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</si>
  <si>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</si>
  <si>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</si>
  <si>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</si>
  <si>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</si>
  <si>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</si>
  <si>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</si>
  <si>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</si>
  <si>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</si>
  <si>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</si>
  <si>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</si>
  <si>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</si>
  <si>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</si>
  <si>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</si>
  <si>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</si>
  <si>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</si>
  <si>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</si>
  <si>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</si>
  <si>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</si>
  <si>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</si>
  <si>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</si>
  <si>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</si>
  <si>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</si>
  <si>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</si>
  <si>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</si>
  <si>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</si>
  <si>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</si>
  <si>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</si>
  <si>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</si>
  <si>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</si>
  <si>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</si>
  <si>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</si>
  <si>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</si>
  <si>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</si>
  <si>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</si>
  <si>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</si>
  <si>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</si>
  <si>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</si>
  <si>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</si>
  <si>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</si>
  <si>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</si>
  <si>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</si>
  <si>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</si>
  <si>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</si>
  <si>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</si>
  <si>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</si>
  <si>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</si>
  <si>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</si>
  <si>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</si>
  <si>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</si>
  <si>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</si>
  <si>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</si>
  <si>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</si>
  <si>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</si>
  <si>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</si>
  <si>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</si>
  <si>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</si>
  <si>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</si>
  <si>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</si>
  <si>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</si>
  <si>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</si>
  <si>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</si>
  <si>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</si>
  <si>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</si>
  <si>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</si>
  <si>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</si>
  <si>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</si>
  <si>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</si>
  <si>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</si>
  <si>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</si>
  <si>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</si>
  <si>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</si>
  <si>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</si>
  <si>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</si>
  <si>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</si>
  <si>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</si>
  <si>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</si>
  <si>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</si>
  <si>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</si>
  <si>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</si>
  <si>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</si>
  <si>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</si>
  <si>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</si>
  <si>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</si>
  <si>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</si>
  <si>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</si>
  <si>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</si>
  <si>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</si>
  <si>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</si>
  <si>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</si>
  <si>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</si>
  <si>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</si>
  <si>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</si>
  <si>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</si>
  <si>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</si>
  <si>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</si>
  <si>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</si>
  <si>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</si>
  <si>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</si>
  <si>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</si>
  <si>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</si>
  <si>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</si>
  <si>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</si>
  <si>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</si>
  <si>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</si>
  <si>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</si>
  <si>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</si>
  <si>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</si>
  <si>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</si>
  <si>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</si>
  <si>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</si>
  <si>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</si>
  <si>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</si>
  <si>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</si>
  <si>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</si>
  <si>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</si>
  <si>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</si>
  <si>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</si>
  <si>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</si>
  <si>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</si>
  <si>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</si>
  <si>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</si>
  <si>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</si>
  <si>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</si>
  <si>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</si>
  <si>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</si>
  <si>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</si>
  <si>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</si>
  <si>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</si>
  <si>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</si>
  <si>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</si>
  <si>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</si>
  <si>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</si>
  <si>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</si>
  <si>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</si>
  <si>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</si>
  <si>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</si>
  <si>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</si>
  <si>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</si>
  <si>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</si>
  <si>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</si>
  <si>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</si>
  <si>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</si>
  <si>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</si>
  <si>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</si>
  <si>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</si>
  <si>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</si>
  <si>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</si>
  <si>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</si>
  <si>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</si>
  <si>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</si>
  <si>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</si>
  <si>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</si>
  <si>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</si>
  <si>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</si>
  <si>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</si>
  <si>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</si>
  <si>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</si>
  <si>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</si>
  <si>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</si>
  <si>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</si>
  <si>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</si>
  <si>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</si>
  <si>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</si>
  <si>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</si>
  <si>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</si>
  <si>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</si>
  <si>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</si>
  <si>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</si>
  <si>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</si>
  <si>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</si>
  <si>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</si>
  <si>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</si>
  <si>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</si>
  <si>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</si>
  <si>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</si>
  <si>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</si>
  <si>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</si>
  <si>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</si>
  <si>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</si>
  <si>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</si>
  <si>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</si>
  <si>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</si>
  <si>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</si>
  <si>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</si>
  <si>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</si>
  <si>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</si>
  <si>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</si>
  <si>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</si>
  <si>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</si>
  <si>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</si>
  <si>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</si>
  <si>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</si>
  <si>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</si>
  <si>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</si>
  <si>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</si>
  <si>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</si>
  <si>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</si>
  <si>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</si>
  <si>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</si>
  <si>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</si>
  <si>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</si>
  <si>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</si>
  <si>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</si>
  <si>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</si>
  <si>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</si>
  <si>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</si>
  <si>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</si>
  <si>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</si>
  <si>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</si>
  <si>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</si>
  <si>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</si>
  <si>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</si>
  <si>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</si>
  <si>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</si>
  <si>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</si>
  <si>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</si>
  <si>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</si>
  <si>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</si>
  <si>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</si>
  <si>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</si>
  <si>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</si>
  <si>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</si>
  <si>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</si>
  <si>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</si>
  <si>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</si>
  <si>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</si>
  <si>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</si>
  <si>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</si>
  <si>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</si>
  <si>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</si>
  <si>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</si>
  <si>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</si>
  <si>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</si>
  <si>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</si>
  <si>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</si>
  <si>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</si>
  <si>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</si>
  <si>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</si>
  <si>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</si>
  <si>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</si>
  <si>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</si>
  <si>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</si>
  <si>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</si>
  <si>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</si>
  <si>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</si>
  <si>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</si>
  <si>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</si>
  <si>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</si>
  <si>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</si>
  <si>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</si>
  <si>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</si>
  <si>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</si>
  <si>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</si>
  <si>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</si>
  <si>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</si>
  <si>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</si>
  <si>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</si>
  <si>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</si>
  <si>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</si>
  <si>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</si>
  <si>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</si>
  <si>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</si>
  <si>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</si>
  <si>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</si>
  <si>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</si>
  <si>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</si>
  <si>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</si>
  <si>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</si>
  <si>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</si>
  <si>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</si>
  <si>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</si>
  <si>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</si>
  <si>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</si>
  <si>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</si>
  <si>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</si>
  <si>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</si>
  <si>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</si>
  <si>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</si>
  <si>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</si>
  <si>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</si>
  <si>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</si>
  <si>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</si>
  <si>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</si>
  <si>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</si>
  <si>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</si>
  <si>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</si>
  <si>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</si>
  <si>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</si>
  <si>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</si>
  <si>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</si>
  <si>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</si>
  <si>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</si>
  <si>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</si>
  <si>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</si>
  <si>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</si>
  <si>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</si>
  <si>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</si>
  <si>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</si>
  <si>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</si>
  <si>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</si>
  <si>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</si>
  <si>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</si>
  <si>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</si>
  <si>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</si>
  <si>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</si>
  <si>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</si>
  <si>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</si>
  <si>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</si>
  <si>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</si>
  <si>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</si>
  <si>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</si>
  <si>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</si>
  <si>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</si>
  <si>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</si>
  <si>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</si>
  <si>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</si>
  <si>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</si>
  <si>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</si>
  <si>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</si>
  <si>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</si>
  <si>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</si>
  <si>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</si>
  <si>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</si>
  <si>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</si>
  <si>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</si>
  <si>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</si>
  <si>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</si>
  <si>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</si>
  <si>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</si>
  <si>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</si>
  <si>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</si>
  <si>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</si>
  <si>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</si>
  <si>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</si>
  <si>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</si>
  <si>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</si>
  <si>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</si>
  <si>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</si>
  <si>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</si>
  <si>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</si>
  <si>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</si>
  <si>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</si>
  <si>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</si>
  <si>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</si>
  <si>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</si>
  <si>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</si>
  <si>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</si>
  <si>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</si>
  <si>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</si>
  <si>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</si>
  <si>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</si>
  <si>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</si>
  <si>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</si>
  <si>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</si>
  <si>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</si>
  <si>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</si>
  <si>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</si>
  <si>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</si>
  <si>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</si>
  <si>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</si>
  <si>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</si>
  <si>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</si>
  <si>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</si>
  <si>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</si>
  <si>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</si>
  <si>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</si>
  <si>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</si>
  <si>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</si>
  <si>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</si>
  <si>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</si>
  <si>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</si>
  <si>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</si>
  <si>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</si>
  <si>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</si>
  <si>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</si>
  <si>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</si>
  <si>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</si>
  <si>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</si>
  <si>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</si>
  <si>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</si>
  <si>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</si>
  <si>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</si>
  <si>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</si>
  <si>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</si>
  <si>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</si>
  <si>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</si>
  <si>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</si>
  <si>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</si>
  <si>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</si>
  <si>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</si>
  <si>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</si>
  <si>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</si>
  <si>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</si>
  <si>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</si>
  <si>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</si>
  <si>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</si>
  <si>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</si>
  <si>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</si>
  <si>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</si>
  <si>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</si>
  <si>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</si>
  <si>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</si>
  <si>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</si>
  <si>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</si>
  <si>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</si>
  <si>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</si>
  <si>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</si>
  <si>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</si>
  <si>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</si>
  <si>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</si>
  <si>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</si>
  <si>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</si>
  <si>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</si>
  <si>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</si>
  <si>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</si>
  <si>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</si>
  <si>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</si>
  <si>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</si>
  <si>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</si>
  <si>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</si>
  <si>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</si>
  <si>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</si>
  <si>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</si>
  <si>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</si>
  <si>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</si>
  <si>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</si>
  <si>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</si>
  <si>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</si>
  <si>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</si>
  <si>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</si>
  <si>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</si>
  <si>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</si>
  <si>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</si>
  <si>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</si>
  <si>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</si>
  <si>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</si>
  <si>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</si>
  <si>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</si>
  <si>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</si>
  <si>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</si>
  <si>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</si>
  <si>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</si>
  <si>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</si>
  <si>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</si>
  <si>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</si>
  <si>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</si>
  <si>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</si>
  <si>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</si>
  <si>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</si>
  <si>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</si>
  <si>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</si>
  <si>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</si>
  <si>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</si>
  <si>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</si>
  <si>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</si>
  <si>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</si>
  <si>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</si>
  <si>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</si>
  <si>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</si>
  <si>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</si>
  <si>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</si>
  <si>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</si>
  <si>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</si>
  <si>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</si>
  <si>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</si>
  <si>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</si>
  <si>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</si>
  <si>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</si>
  <si>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</si>
  <si>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</si>
  <si>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</si>
  <si>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</si>
  <si>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</si>
  <si>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</si>
  <si>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</si>
  <si>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</si>
  <si>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</si>
  <si>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</si>
  <si>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</si>
  <si>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</si>
  <si>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</si>
  <si>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</si>
  <si>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</si>
  <si>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</si>
  <si>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</si>
  <si>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</si>
  <si>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</si>
  <si>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</si>
  <si>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</si>
  <si>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</si>
  <si>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</si>
  <si>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</si>
  <si>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</si>
  <si>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</si>
  <si>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</si>
  <si>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</si>
  <si>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</si>
  <si>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</si>
  <si>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</si>
  <si>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</si>
  <si>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</si>
  <si>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</si>
  <si>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</si>
  <si>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</si>
  <si>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</si>
  <si>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</si>
  <si>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</si>
  <si>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</si>
  <si>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</si>
  <si>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</si>
  <si>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</si>
  <si>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</si>
  <si>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</si>
  <si>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</si>
  <si>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</si>
  <si>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</si>
  <si>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</si>
  <si>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</si>
  <si>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</si>
  <si>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</si>
  <si>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</si>
  <si>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</si>
  <si>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</si>
  <si>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</si>
  <si>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</si>
  <si>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</si>
  <si>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</si>
  <si>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</si>
  <si>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</si>
  <si>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</si>
  <si>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</si>
  <si>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</si>
  <si>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</si>
  <si>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</si>
  <si>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</si>
  <si>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</si>
  <si>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</si>
  <si>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</si>
  <si>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</si>
  <si>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</si>
  <si>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</si>
  <si>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</si>
  <si>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</si>
  <si>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</si>
  <si>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</si>
  <si>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</si>
  <si>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</si>
  <si>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</si>
  <si>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</si>
  <si>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</si>
  <si>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</si>
  <si>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</si>
  <si>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</si>
  <si>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</si>
  <si>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</si>
  <si>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</si>
  <si>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</si>
  <si>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</si>
  <si>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</si>
  <si>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</si>
  <si>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</si>
  <si>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</si>
  <si>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</si>
  <si>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</si>
  <si>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</si>
  <si>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</si>
  <si>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</si>
  <si>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</si>
  <si>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</si>
  <si>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</si>
  <si>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</si>
  <si>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</si>
  <si>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</si>
  <si>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</si>
  <si>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</si>
  <si>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</si>
  <si>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</si>
  <si>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</si>
  <si>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</si>
  <si>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</si>
  <si>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</si>
  <si>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</si>
  <si>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</si>
  <si>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</si>
  <si>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</si>
  <si>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</si>
  <si>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</si>
  <si>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</si>
  <si>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</si>
  <si>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</si>
  <si>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</si>
  <si>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</si>
  <si>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</si>
  <si>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</si>
  <si>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</si>
  <si>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</si>
  <si>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</si>
  <si>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</si>
  <si>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</si>
  <si>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</si>
  <si>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</si>
  <si>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</si>
  <si>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</si>
  <si>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</si>
  <si>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</si>
  <si>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</si>
  <si>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</si>
  <si>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</si>
  <si>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</si>
  <si>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</si>
  <si>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</si>
  <si>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</si>
  <si>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</si>
  <si>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</si>
  <si>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</si>
  <si>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</si>
  <si>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</si>
  <si>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</si>
  <si>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</si>
  <si>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</si>
  <si>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</si>
  <si>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</si>
  <si>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</si>
  <si>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</si>
  <si>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</si>
  <si>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</si>
  <si>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</si>
  <si>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</si>
  <si>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</si>
  <si>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</si>
  <si>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</si>
  <si>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</si>
  <si>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</si>
  <si>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</si>
  <si>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</si>
  <si>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</si>
  <si>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</si>
  <si>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</si>
  <si>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</si>
  <si>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</si>
  <si>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</si>
  <si>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</si>
  <si>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</si>
  <si>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</si>
  <si>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</si>
  <si>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</si>
  <si>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</si>
  <si>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</si>
  <si>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</si>
  <si>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</si>
  <si>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</si>
  <si>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</si>
  <si>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</si>
  <si>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</si>
  <si>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</si>
  <si>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</si>
  <si>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</si>
  <si>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</si>
  <si>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</si>
  <si>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</si>
  <si>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</si>
  <si>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</si>
  <si>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</si>
  <si>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</si>
  <si>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</si>
  <si>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</si>
  <si>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</si>
  <si>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</si>
  <si>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</si>
  <si>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</si>
  <si>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</si>
  <si>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</si>
  <si>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</si>
  <si>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</si>
  <si>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</si>
  <si>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</si>
  <si>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</si>
  <si>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</si>
  <si>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</si>
  <si>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</si>
  <si>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</si>
  <si>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</si>
  <si>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</si>
  <si>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</si>
  <si>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</si>
  <si>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</si>
  <si>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</si>
  <si>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</si>
  <si>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</si>
  <si>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</si>
  <si>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</si>
  <si>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</si>
  <si>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</si>
  <si>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</si>
  <si>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</si>
  <si>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</si>
  <si>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</si>
  <si>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</si>
  <si>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</si>
  <si>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</si>
  <si>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</si>
  <si>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</si>
  <si>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</si>
  <si>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</si>
  <si>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</si>
  <si>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</si>
  <si>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</si>
  <si>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</si>
  <si>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</si>
  <si>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</si>
  <si>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</si>
  <si>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</si>
  <si>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</si>
  <si>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</si>
  <si>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</si>
  <si>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</si>
  <si>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</si>
  <si>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</si>
  <si>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</si>
  <si>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</si>
  <si>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</si>
  <si>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</si>
  <si>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</si>
  <si>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</si>
  <si>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</si>
  <si>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</si>
  <si>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</si>
  <si>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</si>
  <si>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</si>
  <si>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</si>
  <si>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</si>
  <si>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</si>
  <si>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</si>
  <si>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</si>
  <si>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</si>
  <si>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</si>
  <si>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</si>
  <si>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</si>
  <si>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</si>
  <si>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</si>
  <si>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</si>
  <si>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</si>
  <si>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</si>
  <si>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</si>
  <si>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</si>
  <si>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</si>
  <si>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</si>
  <si>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</si>
  <si>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</si>
  <si>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</si>
  <si>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</si>
  <si>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</si>
  <si>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</si>
  <si>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</si>
  <si>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</si>
  <si>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</si>
  <si>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</si>
  <si>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</si>
  <si>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</si>
  <si>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</si>
  <si>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</si>
  <si>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</si>
  <si>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</si>
  <si>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</si>
  <si>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</si>
  <si>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</si>
  <si>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</si>
  <si>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</si>
  <si>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</si>
  <si>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</si>
  <si>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</si>
  <si>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</si>
  <si>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</si>
  <si>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</si>
  <si>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</si>
  <si>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</si>
  <si>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</si>
  <si>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</si>
  <si>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</si>
  <si>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</si>
  <si>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</si>
  <si>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</si>
  <si>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</si>
  <si>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</si>
  <si>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</si>
  <si>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</si>
  <si>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</si>
  <si>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</si>
  <si>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</si>
  <si>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</si>
  <si>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</si>
  <si>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</si>
  <si>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</si>
  <si>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</si>
  <si>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</si>
  <si>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</si>
  <si>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</si>
  <si>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</si>
  <si>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</si>
  <si>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</si>
  <si>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</si>
  <si>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</si>
  <si>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</si>
  <si>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</si>
  <si>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</si>
  <si>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</si>
  <si>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</si>
  <si>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</si>
  <si>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</si>
  <si>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</si>
  <si>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</si>
  <si>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</si>
  <si>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</si>
  <si>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</si>
  <si>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</si>
  <si>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</si>
  <si>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</si>
  <si>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</si>
  <si>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</si>
  <si>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</si>
  <si>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</si>
  <si>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</si>
  <si>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</si>
  <si>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</si>
  <si>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</si>
  <si>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</si>
  <si>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</si>
  <si>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</si>
  <si>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</si>
  <si>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</si>
  <si>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</si>
  <si>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</si>
  <si>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</si>
  <si>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</si>
  <si>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</si>
  <si>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</si>
  <si>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</si>
  <si>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</si>
  <si>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</si>
  <si>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</si>
  <si>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</si>
  <si>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</si>
  <si>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</si>
  <si>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</si>
  <si>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</si>
  <si>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</si>
  <si>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</si>
  <si>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</si>
  <si>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</si>
  <si>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</si>
  <si>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</si>
  <si>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</si>
  <si>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</si>
  <si>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</si>
  <si>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</si>
  <si>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</si>
  <si>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</si>
  <si>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</si>
  <si>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</si>
  <si>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</si>
  <si>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</si>
  <si>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</si>
  <si>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</si>
  <si>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</si>
  <si>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</si>
  <si>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</si>
  <si>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</si>
  <si>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</si>
  <si>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</si>
  <si>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</si>
  <si>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</si>
  <si>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</si>
  <si>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</si>
  <si>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</si>
  <si>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</si>
  <si>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</si>
  <si>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</si>
  <si>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</si>
  <si>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</si>
  <si>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</si>
  <si>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</si>
  <si>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</si>
  <si>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</si>
  <si>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</si>
  <si>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</si>
  <si>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</si>
  <si>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</si>
  <si>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</si>
  <si>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</si>
  <si>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</si>
  <si>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</si>
  <si>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</si>
  <si>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</si>
  <si>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</si>
  <si>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</si>
  <si>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</si>
  <si>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</si>
  <si>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</si>
  <si>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</si>
  <si>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</si>
  <si>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</si>
  <si>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</si>
  <si>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</si>
  <si>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</si>
  <si>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</si>
  <si>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</si>
  <si>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</si>
  <si>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</si>
  <si>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</si>
  <si>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</si>
  <si>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</si>
  <si>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</si>
  <si>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</si>
  <si>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</si>
  <si>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</si>
  <si>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</si>
  <si>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</si>
  <si>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</si>
  <si>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</si>
  <si>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</si>
  <si>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</si>
  <si>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</si>
  <si>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</si>
  <si>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</si>
  <si>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</si>
  <si>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</si>
  <si>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</si>
  <si>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</si>
  <si>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</si>
  <si>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</si>
  <si>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</si>
  <si>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</si>
  <si>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</si>
  <si>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</si>
  <si>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</si>
  <si>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</si>
  <si>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</si>
  <si>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</si>
  <si>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</si>
  <si>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</si>
  <si>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</si>
  <si>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</si>
  <si>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</si>
  <si>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</si>
  <si>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</si>
  <si>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</si>
  <si>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</si>
  <si>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</si>
  <si>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</si>
  <si>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</si>
  <si>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</si>
  <si>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</si>
  <si>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</si>
  <si>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</si>
  <si>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</si>
  <si>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</si>
  <si>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</si>
  <si>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</si>
  <si>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</si>
  <si>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</si>
  <si>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</si>
  <si>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</si>
  <si>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</si>
  <si>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</si>
  <si>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</si>
  <si>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</si>
  <si>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</si>
  <si>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</si>
  <si>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</si>
  <si>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</si>
  <si>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</si>
  <si>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</si>
  <si>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</si>
  <si>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</si>
  <si>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</si>
  <si>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</si>
  <si>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</si>
  <si>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</si>
  <si>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</si>
  <si>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</si>
  <si>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</si>
  <si>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</si>
  <si>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</si>
  <si>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</si>
  <si>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</si>
  <si>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</si>
  <si>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</si>
  <si>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</si>
  <si>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</si>
  <si>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</si>
  <si>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</si>
  <si>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</si>
  <si>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</si>
  <si>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</si>
  <si>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</si>
  <si>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</si>
  <si>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</si>
  <si>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</si>
  <si>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</si>
  <si>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</si>
  <si>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</si>
  <si>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</si>
  <si>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</si>
  <si>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</si>
  <si>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</si>
  <si>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</si>
  <si>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</si>
  <si>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</si>
  <si>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</si>
  <si>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</si>
  <si>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</si>
  <si>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</si>
  <si>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</si>
  <si>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</si>
  <si>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</si>
  <si>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</si>
  <si>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</si>
  <si>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</si>
  <si>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</si>
  <si>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</si>
  <si>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</si>
  <si>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</si>
  <si>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</si>
  <si>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</si>
  <si>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</si>
  <si>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</si>
  <si>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</si>
  <si>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</si>
  <si>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</si>
  <si>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</si>
  <si>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</si>
  <si>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</si>
  <si>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</si>
  <si>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</si>
  <si>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</si>
  <si>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</si>
  <si>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</si>
  <si>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</si>
  <si>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</si>
  <si>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</si>
  <si>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</si>
  <si>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</si>
  <si>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</si>
  <si>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</si>
  <si>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</si>
  <si>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</si>
  <si>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</si>
  <si>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</si>
  <si>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</si>
  <si>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</si>
  <si>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</si>
  <si>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</si>
  <si>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</si>
  <si>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</si>
  <si>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</si>
  <si>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</si>
  <si>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</si>
  <si>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</si>
  <si>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</si>
  <si>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</si>
  <si>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</si>
  <si>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</si>
  <si>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</si>
  <si>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</si>
  <si>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</si>
  <si>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</si>
  <si>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</si>
  <si>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</si>
  <si>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</si>
  <si>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</si>
  <si>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</si>
  <si>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</si>
  <si>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</si>
  <si>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</si>
  <si>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</si>
  <si>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</si>
  <si>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</si>
  <si>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</si>
  <si>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</si>
  <si>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</si>
  <si>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</si>
  <si>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</si>
  <si>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</si>
  <si>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</si>
  <si>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</si>
  <si>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</si>
  <si>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</si>
  <si>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</si>
  <si>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</si>
  <si>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</si>
  <si>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</si>
  <si>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</si>
  <si>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</si>
  <si>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</si>
  <si>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</si>
  <si>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</si>
  <si>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</si>
  <si>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</si>
  <si>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</si>
  <si>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</si>
  <si>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</si>
  <si>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</si>
  <si>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</si>
  <si>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</si>
  <si>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</si>
  <si>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</si>
  <si>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</si>
  <si>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</si>
  <si>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</si>
  <si>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</si>
  <si>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</si>
  <si>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</si>
  <si>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</si>
  <si>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</si>
  <si>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</si>
  <si>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</si>
  <si>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</si>
  <si>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</si>
  <si>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</si>
  <si>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</si>
  <si>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</si>
  <si>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</si>
  <si>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</si>
  <si>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</si>
  <si>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</si>
  <si>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</si>
  <si>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</si>
  <si>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</si>
  <si>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</si>
  <si>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</si>
  <si>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</si>
  <si>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</si>
  <si>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</si>
  <si>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</si>
  <si>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</si>
  <si>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</si>
  <si>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</si>
  <si>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</si>
  <si>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</si>
  <si>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</si>
  <si>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</si>
  <si>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</si>
  <si>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</si>
  <si>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</si>
  <si>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</si>
  <si>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</si>
  <si>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</si>
  <si>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</si>
  <si>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</si>
  <si>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</si>
  <si>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</si>
  <si>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</si>
  <si>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</si>
  <si>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</si>
  <si>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</si>
  <si>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</si>
  <si>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</si>
  <si>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</si>
  <si>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</si>
  <si>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</si>
  <si>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</si>
  <si>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</si>
  <si>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</si>
  <si>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</si>
  <si>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</si>
  <si>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</si>
  <si>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</si>
  <si>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</si>
  <si>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</si>
  <si>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</si>
  <si>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</si>
  <si>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</si>
  <si>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</si>
  <si>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</si>
  <si>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</si>
  <si>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</si>
  <si>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</si>
  <si>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</si>
  <si>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</si>
  <si>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</si>
  <si>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</si>
  <si>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</si>
  <si>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</si>
  <si>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</si>
  <si>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</si>
  <si>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</si>
  <si>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</si>
  <si>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</si>
  <si>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</si>
  <si>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</si>
  <si>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</si>
  <si>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</si>
  <si>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</si>
  <si>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</si>
  <si>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</si>
  <si>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</si>
  <si>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</si>
  <si>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</si>
  <si>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</si>
  <si>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</si>
  <si>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</si>
  <si>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</si>
  <si>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</si>
  <si>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</si>
  <si>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</si>
  <si>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</si>
  <si>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</si>
  <si>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</si>
  <si>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</si>
  <si>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</si>
  <si>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</si>
  <si>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</si>
  <si>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</si>
  <si>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</si>
  <si>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</si>
  <si>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</si>
  <si>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</si>
  <si>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</si>
  <si>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</si>
  <si>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</si>
  <si>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</si>
  <si>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</si>
  <si>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</si>
  <si>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</si>
  <si>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</si>
  <si>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</si>
  <si>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</si>
  <si>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</si>
  <si>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</si>
  <si>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</si>
  <si>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</si>
  <si>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</si>
  <si>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</si>
  <si>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</si>
  <si>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</si>
  <si>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</si>
  <si>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</si>
  <si>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</si>
  <si>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</si>
  <si>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</si>
  <si>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</si>
  <si>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</si>
  <si>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</si>
  <si>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</si>
  <si>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</si>
  <si>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</si>
  <si>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</si>
  <si>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</si>
  <si>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</si>
  <si>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</si>
  <si>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</si>
  <si>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</si>
  <si>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</si>
  <si>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</si>
  <si>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</si>
  <si>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</si>
  <si>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</si>
  <si>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</si>
  <si>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</si>
  <si>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</si>
  <si>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</si>
  <si>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</si>
  <si>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</si>
  <si>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</si>
  <si>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</si>
  <si>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</si>
  <si>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</si>
  <si>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</si>
  <si>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</si>
  <si>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</si>
  <si>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</si>
  <si>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</si>
  <si>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</si>
  <si>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</si>
  <si>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</si>
  <si>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</si>
  <si>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</si>
  <si>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</si>
  <si>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</si>
  <si>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</si>
  <si>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</si>
  <si>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</si>
  <si>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</si>
  <si>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</si>
  <si>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</si>
  <si>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</si>
  <si>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</si>
  <si>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</si>
  <si>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</si>
  <si>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</si>
  <si>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</si>
  <si>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</si>
  <si>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</si>
  <si>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</si>
  <si>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</si>
  <si>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</si>
  <si>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</si>
  <si>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</si>
  <si>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</si>
  <si>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</si>
  <si>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</si>
  <si>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</si>
  <si>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</si>
  <si>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</si>
  <si>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</si>
  <si>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</si>
  <si>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</si>
  <si>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</si>
  <si>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</si>
  <si>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</si>
  <si>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</si>
  <si>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</si>
  <si>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</si>
  <si>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</si>
  <si>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</si>
  <si>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</si>
  <si>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</si>
  <si>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</si>
  <si>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</si>
  <si>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</si>
  <si>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</si>
  <si>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</si>
  <si>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</si>
  <si>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</si>
  <si>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</si>
  <si>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</si>
  <si>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</si>
  <si>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</si>
  <si>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</si>
  <si>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</si>
  <si>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</si>
  <si>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</si>
  <si>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</si>
  <si>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</si>
  <si>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</si>
  <si>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</si>
  <si>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</si>
  <si>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</si>
  <si>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</si>
  <si>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</si>
  <si>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</si>
  <si>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</si>
  <si>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</si>
  <si>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</si>
  <si>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</si>
  <si>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</si>
  <si>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</si>
  <si>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</si>
  <si>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</si>
  <si>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</si>
  <si>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</si>
  <si>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</si>
  <si>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</si>
  <si>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</si>
  <si>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</si>
  <si>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</si>
  <si>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</si>
  <si>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</si>
  <si>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</si>
  <si>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</si>
  <si>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</si>
  <si>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</si>
  <si>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</si>
  <si>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</si>
  <si>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</si>
  <si>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</si>
  <si>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</si>
  <si>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</si>
  <si>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</si>
  <si>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</si>
  <si>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</si>
  <si>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</si>
  <si>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</si>
  <si>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</si>
  <si>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</si>
  <si>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</si>
  <si>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</si>
  <si>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</si>
  <si>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</si>
  <si>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</si>
  <si>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</si>
  <si>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</si>
  <si>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</si>
  <si>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</si>
  <si>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</si>
  <si>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</si>
  <si>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</si>
  <si>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</si>
  <si>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</si>
  <si>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</si>
  <si>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</si>
  <si>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</si>
  <si>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</si>
  <si>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</si>
  <si>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</si>
  <si>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</si>
  <si>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</si>
  <si>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</si>
  <si>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</si>
  <si>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</si>
  <si>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</si>
  <si>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</si>
  <si>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</si>
  <si>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</si>
  <si>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</si>
  <si>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</si>
  <si>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</si>
  <si>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</si>
  <si>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</si>
  <si>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</si>
  <si>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</si>
  <si>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</si>
  <si>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</si>
  <si>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</si>
  <si>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</si>
  <si>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</si>
  <si>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</si>
  <si>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</si>
  <si>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</si>
  <si>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</si>
  <si>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</si>
  <si>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</si>
  <si>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</si>
  <si>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</si>
  <si>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</si>
  <si>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</si>
  <si>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</si>
  <si>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</si>
  <si>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</si>
  <si>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</si>
  <si>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</si>
  <si>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</si>
  <si>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</si>
  <si>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</si>
  <si>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</si>
  <si>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</si>
  <si>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</si>
  <si>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</si>
  <si>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</si>
  <si>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</si>
  <si>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</si>
  <si>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</si>
  <si>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</si>
  <si>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</si>
  <si>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</si>
  <si>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</si>
  <si>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</si>
  <si>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</si>
  <si>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</si>
  <si>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</si>
  <si>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</si>
  <si>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</si>
  <si>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</si>
  <si>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</si>
  <si>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</si>
  <si>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</si>
  <si>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</si>
  <si>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</si>
  <si>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</si>
  <si>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</si>
  <si>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</si>
  <si>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</si>
  <si>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</si>
  <si>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</si>
  <si>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</si>
  <si>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</si>
  <si>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</si>
  <si>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</si>
  <si>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</si>
  <si>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</si>
  <si>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</si>
  <si>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</si>
  <si>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</si>
  <si>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</si>
  <si>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</si>
  <si>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</si>
  <si>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</si>
  <si>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</si>
  <si>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</si>
  <si>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</si>
  <si>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</si>
  <si>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</si>
  <si>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</si>
  <si>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</si>
  <si>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</si>
  <si>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</si>
  <si>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</si>
  <si>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</si>
  <si>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</si>
  <si>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</si>
  <si>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</si>
  <si>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</si>
  <si>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</si>
  <si>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</si>
  <si>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</si>
  <si>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</si>
  <si>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</si>
  <si>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</si>
  <si>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</si>
  <si>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</si>
  <si>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</si>
  <si>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</si>
  <si>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</si>
  <si>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</si>
  <si>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</si>
  <si>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</si>
  <si>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</si>
  <si>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</si>
  <si>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</si>
  <si>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</si>
  <si>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</si>
  <si>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</si>
  <si>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</si>
  <si>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</si>
  <si>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</si>
  <si>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</si>
  <si>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</si>
  <si>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</si>
  <si>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</si>
  <si>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</si>
  <si>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</si>
  <si>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</si>
  <si>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</si>
  <si>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</si>
  <si>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</si>
  <si>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</si>
  <si>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</si>
  <si>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</si>
  <si>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</si>
  <si>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</si>
  <si>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</si>
  <si>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</si>
  <si>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</si>
  <si>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</si>
  <si>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</si>
  <si>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</si>
  <si>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</si>
  <si>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</si>
  <si>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</si>
  <si>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</si>
  <si>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</si>
  <si>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</si>
  <si>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</si>
  <si>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</si>
  <si>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</si>
  <si>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</si>
  <si>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</si>
  <si>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</si>
  <si>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</si>
  <si>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</si>
  <si>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</si>
  <si>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</si>
  <si>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</si>
  <si>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</si>
  <si>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</si>
  <si>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</si>
  <si>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</si>
  <si>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</si>
  <si>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</si>
  <si>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</si>
  <si>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</si>
  <si>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</si>
  <si>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</si>
  <si>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</si>
  <si>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</si>
  <si>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</si>
  <si>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</si>
  <si>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</si>
  <si>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</si>
  <si>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</si>
  <si>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</si>
  <si>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</si>
  <si>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</si>
  <si>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</si>
  <si>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</si>
  <si>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</si>
  <si>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</si>
  <si>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</si>
  <si>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</si>
  <si>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</si>
  <si>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</si>
  <si>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</si>
  <si>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</si>
  <si>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</si>
  <si>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</si>
  <si>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</si>
  <si>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</si>
  <si>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</si>
  <si>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</si>
  <si>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</si>
  <si>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</si>
  <si>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</si>
  <si>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</si>
  <si>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</si>
  <si>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</si>
  <si>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</si>
  <si>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</si>
  <si>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</si>
  <si>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</si>
  <si>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</si>
  <si>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</si>
  <si>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</si>
  <si>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</si>
  <si>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</si>
  <si>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</si>
  <si>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</si>
  <si>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</si>
  <si>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</si>
  <si>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</si>
  <si>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</si>
  <si>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</si>
  <si>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</si>
  <si>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</si>
  <si>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</si>
  <si>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</si>
  <si>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</si>
  <si>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</si>
  <si>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</si>
  <si>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</si>
  <si>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</si>
  <si>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</si>
  <si>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</si>
  <si>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</si>
  <si>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</si>
  <si>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</si>
  <si>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</si>
  <si>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</si>
  <si>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</si>
  <si>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</si>
  <si>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</si>
  <si>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</si>
  <si>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</si>
  <si>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</si>
  <si>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</si>
  <si>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</si>
  <si>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</si>
  <si>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</si>
  <si>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</si>
  <si>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</si>
  <si>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</si>
  <si>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</si>
  <si>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</si>
  <si>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</si>
  <si>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</si>
  <si>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</si>
  <si>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</si>
  <si>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</si>
  <si>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</si>
  <si>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</si>
  <si>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</si>
  <si>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</si>
  <si>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</si>
  <si>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</si>
  <si>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</si>
  <si>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</si>
  <si>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</si>
  <si>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</si>
  <si>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</si>
  <si>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</si>
  <si>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</si>
  <si>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</si>
  <si>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</si>
  <si>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</si>
  <si>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</si>
  <si>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</si>
  <si>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</si>
  <si>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</si>
  <si>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</si>
  <si>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</si>
  <si>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</si>
  <si>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</si>
  <si>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</si>
  <si>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</si>
  <si>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</si>
  <si>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</si>
  <si>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</si>
  <si>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</si>
  <si>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</si>
  <si>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</si>
  <si>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</si>
  <si>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</si>
  <si>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</si>
  <si>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</si>
  <si>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</si>
  <si>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</si>
  <si>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</si>
  <si>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</si>
  <si>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</si>
  <si>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</si>
  <si>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</si>
  <si>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</si>
  <si>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</si>
  <si>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</si>
  <si>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</si>
  <si>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</si>
  <si>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</si>
  <si>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</si>
  <si>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</si>
  <si>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</si>
  <si>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</si>
  <si>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</si>
  <si>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</si>
  <si>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</si>
  <si>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</si>
  <si>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</si>
  <si>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</si>
  <si>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</si>
  <si>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</si>
  <si>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</si>
  <si>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</si>
  <si>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</si>
  <si>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</si>
  <si>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</si>
  <si>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</si>
  <si>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</si>
  <si>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</si>
  <si>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</si>
  <si>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</si>
  <si>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</si>
  <si>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</si>
  <si>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</si>
  <si>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</si>
  <si>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</si>
  <si>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</si>
  <si>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</si>
  <si>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</si>
  <si>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</si>
  <si>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</si>
  <si>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</si>
  <si>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</si>
  <si>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</si>
  <si>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</si>
  <si>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</si>
  <si>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</si>
  <si>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</si>
  <si>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</si>
  <si>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</si>
  <si>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</si>
  <si>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</si>
  <si>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</si>
  <si>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</si>
  <si>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</si>
  <si>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</si>
  <si>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</si>
  <si>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</si>
  <si>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</si>
  <si>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</si>
  <si>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</si>
  <si>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</si>
  <si>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</si>
  <si>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</si>
  <si>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</si>
  <si>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</si>
  <si>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</si>
  <si>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</si>
  <si>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</si>
  <si>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</si>
  <si>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</si>
  <si>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</si>
  <si>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</si>
  <si>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</si>
  <si>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</si>
  <si>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</si>
  <si>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</si>
  <si>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</si>
  <si>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</si>
  <si>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</si>
  <si>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</si>
  <si>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</si>
  <si>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</si>
  <si>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</si>
  <si>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</si>
  <si>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</si>
  <si>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</si>
  <si>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</si>
  <si>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</si>
  <si>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</si>
  <si>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</si>
  <si>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</si>
  <si>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</si>
  <si>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</si>
  <si>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</si>
  <si>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</si>
  <si>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</si>
  <si>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</si>
  <si>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</si>
  <si>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</si>
  <si>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</si>
  <si>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</si>
  <si>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</si>
  <si>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</si>
  <si>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</si>
  <si>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</si>
  <si>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</si>
  <si>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</si>
  <si>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</si>
  <si>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</si>
  <si>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</si>
  <si>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</si>
  <si>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</si>
  <si>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</si>
  <si>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</si>
  <si>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</si>
  <si>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</si>
  <si>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</si>
  <si>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</si>
  <si>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</si>
  <si>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</si>
  <si>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</si>
  <si>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</si>
  <si>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</si>
  <si>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</si>
  <si>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</si>
  <si>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</si>
  <si>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</si>
  <si>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</si>
  <si>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</si>
  <si>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</si>
  <si>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</si>
  <si>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</si>
  <si>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</si>
  <si>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</si>
  <si>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</si>
  <si>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</si>
  <si>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</si>
  <si>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</si>
  <si>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</si>
  <si>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</si>
  <si>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</si>
  <si>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</si>
  <si>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</si>
  <si>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</si>
  <si>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</si>
  <si>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</si>
  <si>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</si>
  <si>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</si>
  <si>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</si>
  <si>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</si>
  <si>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</si>
  <si>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</si>
  <si>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</si>
  <si>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</si>
  <si>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</si>
  <si>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</si>
  <si>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</si>
  <si>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</si>
  <si>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</si>
  <si>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</si>
  <si>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</si>
  <si>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</si>
  <si>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</si>
  <si>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</si>
  <si>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</si>
  <si>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</si>
  <si>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</si>
  <si>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</si>
  <si>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</si>
  <si>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</si>
  <si>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</si>
  <si>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</si>
  <si>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</si>
  <si>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</si>
  <si>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</si>
  <si>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</si>
  <si>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</si>
  <si>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</si>
  <si>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</si>
  <si>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</si>
  <si>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</si>
  <si>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</si>
  <si>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</si>
  <si>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</si>
  <si>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</si>
  <si>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</si>
  <si>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</si>
  <si>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</si>
  <si>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</si>
  <si>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</si>
  <si>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</si>
  <si>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</si>
  <si>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</si>
  <si>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</si>
  <si>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</si>
  <si>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</si>
  <si>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</si>
  <si>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</si>
  <si>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</si>
  <si>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</si>
  <si>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</si>
  <si>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</si>
  <si>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</si>
  <si>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</si>
  <si>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</si>
  <si>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</si>
  <si>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</si>
  <si>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</si>
  <si>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</si>
  <si>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</si>
  <si>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</si>
  <si>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</si>
  <si>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</si>
  <si>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</si>
  <si>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</si>
  <si>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</si>
  <si>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</si>
  <si>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</si>
  <si>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</si>
  <si>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</si>
  <si>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</si>
  <si>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</si>
  <si>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</si>
  <si>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</si>
  <si>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</si>
  <si>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</si>
  <si>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</si>
  <si>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</si>
  <si>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</si>
  <si>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</si>
  <si>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</si>
  <si>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</si>
  <si>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</si>
  <si>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</si>
  <si>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</si>
  <si>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</si>
  <si>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</si>
  <si>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</si>
  <si>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</si>
  <si>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</si>
  <si>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</si>
  <si>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</si>
  <si>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</si>
  <si>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</si>
  <si>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</si>
  <si>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</si>
  <si>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</si>
  <si>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</si>
  <si>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</si>
  <si>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</si>
  <si>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</si>
  <si>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</si>
  <si>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</si>
  <si>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</si>
  <si>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</si>
  <si>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</si>
  <si>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</si>
  <si>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</si>
  <si>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</si>
  <si>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</si>
  <si>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</si>
  <si>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</si>
  <si>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</si>
  <si>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</si>
  <si>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</si>
  <si>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</si>
  <si>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</si>
  <si>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</si>
  <si>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</si>
  <si>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</si>
  <si>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</si>
  <si>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</si>
  <si>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</si>
  <si>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</si>
  <si>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</si>
  <si>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</si>
  <si>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</si>
  <si>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</si>
  <si>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</si>
  <si>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</si>
  <si>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</si>
  <si>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</si>
  <si>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</si>
  <si>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</si>
  <si>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</si>
  <si>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</si>
  <si>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</si>
  <si>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</si>
  <si>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</si>
  <si>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</si>
  <si>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</si>
  <si>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</si>
  <si>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</si>
  <si>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</si>
  <si>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</si>
  <si>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</si>
  <si>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</si>
  <si>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</si>
  <si>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</si>
  <si>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</si>
  <si>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</si>
  <si>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</si>
  <si>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</si>
  <si>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</si>
  <si>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</si>
  <si>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</si>
  <si>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</si>
  <si>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</si>
  <si>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</si>
  <si>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</si>
  <si>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</si>
  <si>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</si>
  <si>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</si>
  <si>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</si>
  <si>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</si>
  <si>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</si>
  <si>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</si>
  <si>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</si>
  <si>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</si>
  <si>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</si>
  <si>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</si>
  <si>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</si>
  <si>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</si>
  <si>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</si>
  <si>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</si>
  <si>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</si>
  <si>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</si>
  <si>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</si>
  <si>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</si>
  <si>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</si>
  <si>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</si>
  <si>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</si>
  <si>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</si>
  <si>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</si>
  <si>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</si>
  <si>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</si>
  <si>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</si>
  <si>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</si>
  <si>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</si>
  <si>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</si>
  <si>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</si>
  <si>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</si>
  <si>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</si>
  <si>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</si>
  <si>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</si>
  <si>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</si>
  <si>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</si>
  <si>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</si>
  <si>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</si>
  <si>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</si>
  <si>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</si>
  <si>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</si>
  <si>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</si>
  <si>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</si>
  <si>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</si>
  <si>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</si>
  <si>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</si>
  <si>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</si>
  <si>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</si>
  <si>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</si>
  <si>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</si>
  <si>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</si>
  <si>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</si>
  <si>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</si>
  <si>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</si>
  <si>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</si>
  <si>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</si>
  <si>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</si>
  <si>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</si>
  <si>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</si>
  <si>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</si>
  <si>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</si>
  <si>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</si>
  <si>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</si>
  <si>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</si>
  <si>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</si>
  <si>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</si>
  <si>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</si>
  <si>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</si>
  <si>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</si>
  <si>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</si>
  <si>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</si>
  <si>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</si>
  <si>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</si>
  <si>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</si>
  <si>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</si>
  <si>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</si>
  <si>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</si>
  <si>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</si>
  <si>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</si>
  <si>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</si>
  <si>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</si>
  <si>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</si>
  <si>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</si>
  <si>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</si>
  <si>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</si>
  <si>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</si>
  <si>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</si>
  <si>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</si>
  <si>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</si>
  <si>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</si>
  <si>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</si>
  <si>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</si>
  <si>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</si>
  <si>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</si>
  <si>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</si>
  <si>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</si>
  <si>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</si>
  <si>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</si>
  <si>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</si>
  <si>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</si>
  <si>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</si>
  <si>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</si>
  <si>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</si>
  <si>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</si>
  <si>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</si>
  <si>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</si>
  <si>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</si>
  <si>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</si>
  <si>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</si>
  <si>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</si>
  <si>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</si>
  <si>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</si>
  <si>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</si>
  <si>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</si>
  <si>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</si>
  <si>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</si>
  <si>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</si>
  <si>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</si>
  <si>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</si>
  <si>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</si>
  <si>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</si>
  <si>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</si>
  <si>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</si>
  <si>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</si>
  <si>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</si>
  <si>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</si>
  <si>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</si>
  <si>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</si>
  <si>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</si>
  <si>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</si>
  <si>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</si>
  <si>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</si>
  <si>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</si>
  <si>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</si>
  <si>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</si>
  <si>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</si>
  <si>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</si>
  <si>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</si>
  <si>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</si>
  <si>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</si>
  <si>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</si>
  <si>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</si>
  <si>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</si>
  <si>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</si>
  <si>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</si>
  <si>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</si>
  <si>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</si>
  <si>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</si>
  <si>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</si>
  <si>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</si>
  <si>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</si>
  <si>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</si>
  <si>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</si>
  <si>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</si>
  <si>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</si>
  <si>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</si>
  <si>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</si>
  <si>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</si>
  <si>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</si>
  <si>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</si>
  <si>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</si>
  <si>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</si>
  <si>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</si>
  <si>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</si>
  <si>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</si>
  <si>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</si>
  <si>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</si>
  <si>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</si>
  <si>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</si>
  <si>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</si>
  <si>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</si>
  <si>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</si>
  <si>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</si>
  <si>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</si>
  <si>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</si>
  <si>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</si>
  <si>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</si>
  <si>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</si>
  <si>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</si>
  <si>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</si>
  <si>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</si>
  <si>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</si>
  <si>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</si>
  <si>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</si>
  <si>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</si>
  <si>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</si>
  <si>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</si>
  <si>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</si>
  <si>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</si>
  <si>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</si>
  <si>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</si>
  <si>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</si>
  <si>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</si>
  <si>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</si>
  <si>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</si>
  <si>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</si>
  <si>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</si>
  <si>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</si>
  <si>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</si>
  <si>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</si>
  <si>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</si>
  <si>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</si>
  <si>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</si>
  <si>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</si>
  <si>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</si>
  <si>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</si>
  <si>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</si>
  <si>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</si>
  <si>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</si>
  <si>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</si>
  <si>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</si>
  <si>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</si>
  <si>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</si>
  <si>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</si>
  <si>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</si>
  <si>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</si>
  <si>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</si>
  <si>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</si>
  <si>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</si>
  <si>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</si>
  <si>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</si>
  <si>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</si>
  <si>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</si>
  <si>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</si>
  <si>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</si>
  <si>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</si>
  <si>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</si>
  <si>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</si>
  <si>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</si>
  <si>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</si>
  <si>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</si>
  <si>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</si>
  <si>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</si>
  <si>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</si>
  <si>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</si>
  <si>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</si>
  <si>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</si>
  <si>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</si>
  <si>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</si>
  <si>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</si>
  <si>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</si>
  <si>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</si>
  <si>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</si>
  <si>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</si>
  <si>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</si>
  <si>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</si>
  <si>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</si>
  <si>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</si>
  <si>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</si>
  <si>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</si>
  <si>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</si>
  <si>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</si>
  <si>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</si>
  <si>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</si>
  <si>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</si>
  <si>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</si>
  <si>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</si>
  <si>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</si>
  <si>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</si>
  <si>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</si>
  <si>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</si>
  <si>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</si>
  <si>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</si>
  <si>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</si>
  <si>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</si>
  <si>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</si>
  <si>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</si>
  <si>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</si>
  <si>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</si>
  <si>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</si>
  <si>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</si>
  <si>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</si>
  <si>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</si>
  <si>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</si>
  <si>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</si>
  <si>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</si>
  <si>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</si>
  <si>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</si>
  <si>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</si>
  <si>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</si>
  <si>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</si>
  <si>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</si>
  <si>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</si>
  <si>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</si>
  <si>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</si>
  <si>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</si>
  <si>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</si>
  <si>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</si>
  <si>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</si>
  <si>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</si>
  <si>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</si>
  <si>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</si>
  <si>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</si>
  <si>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</si>
  <si>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</si>
  <si>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</si>
  <si>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</si>
  <si>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</si>
  <si>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</si>
  <si>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</si>
  <si>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</si>
  <si>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</si>
  <si>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</si>
  <si>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</si>
  <si>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</si>
  <si>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</si>
  <si>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</si>
  <si>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</si>
  <si>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</si>
  <si>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</si>
  <si>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</si>
  <si>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</si>
  <si>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</si>
  <si>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</si>
  <si>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</si>
  <si>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</si>
  <si>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</si>
  <si>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</si>
  <si>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</si>
  <si>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</si>
  <si>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</si>
  <si>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</si>
  <si>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</si>
  <si>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</si>
  <si>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</si>
  <si>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</si>
  <si>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</si>
  <si>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</si>
  <si>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</si>
  <si>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</si>
  <si>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</si>
  <si>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</si>
  <si>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</si>
  <si>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</si>
  <si>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</si>
  <si>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</si>
  <si>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</si>
  <si>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</si>
  <si>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</si>
  <si>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</si>
  <si>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</si>
  <si>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</si>
  <si>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</si>
  <si>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</si>
  <si>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</si>
  <si>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</si>
  <si>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</si>
  <si>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</si>
  <si>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</si>
  <si>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</si>
  <si>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</si>
  <si>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</si>
  <si>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</si>
  <si>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</si>
  <si>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</si>
  <si>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</si>
  <si>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</si>
  <si>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</si>
  <si>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</si>
  <si>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</si>
  <si>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</si>
  <si>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</si>
  <si>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</si>
  <si>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</si>
  <si>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</si>
  <si>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</si>
  <si>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</si>
  <si>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</si>
  <si>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</si>
  <si>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</si>
  <si>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</si>
  <si>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</si>
  <si>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</si>
  <si>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</si>
  <si>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</si>
  <si>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</si>
  <si>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</si>
  <si>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</si>
  <si>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</si>
  <si>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</si>
  <si>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</si>
  <si>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</si>
  <si>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</si>
  <si>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</si>
  <si>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</si>
  <si>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</si>
  <si>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</si>
  <si>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</si>
  <si>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</si>
  <si>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</si>
  <si>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</si>
  <si>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</si>
  <si>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</si>
  <si>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</si>
  <si>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</si>
  <si>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</si>
  <si>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</si>
  <si>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</si>
  <si>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</si>
  <si>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</si>
  <si>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</si>
  <si>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</si>
  <si>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</si>
  <si>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</si>
  <si>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</si>
  <si>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</si>
  <si>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</si>
  <si>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</si>
  <si>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</si>
  <si>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</si>
  <si>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</si>
  <si>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</si>
  <si>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</si>
  <si>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</si>
  <si>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</si>
  <si>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</si>
  <si>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</si>
  <si>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</si>
  <si>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</si>
  <si>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</si>
  <si>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</si>
  <si>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</si>
  <si>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</si>
  <si>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</si>
  <si>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</si>
  <si>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</si>
  <si>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</si>
  <si>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</si>
  <si>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</si>
  <si>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</si>
  <si>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</si>
  <si>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</si>
  <si>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</si>
  <si>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</si>
  <si>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</si>
  <si>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</si>
  <si>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</si>
  <si>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</si>
  <si>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</si>
  <si>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</si>
  <si>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</si>
  <si>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</si>
  <si>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</si>
  <si>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</si>
  <si>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</si>
  <si>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</si>
  <si>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</si>
  <si>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</si>
  <si>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</si>
  <si>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</si>
  <si>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</si>
  <si>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</si>
  <si>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</si>
  <si>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</si>
  <si>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</si>
  <si>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</si>
  <si>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</si>
  <si>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</si>
  <si>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</si>
  <si>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</si>
  <si>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</si>
  <si>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</si>
  <si>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</si>
  <si>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</si>
  <si>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</si>
  <si>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</si>
  <si>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</si>
  <si>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</si>
  <si>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</si>
  <si>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</si>
  <si>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</si>
  <si>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</si>
  <si>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</si>
  <si>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</si>
  <si>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</si>
  <si>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</si>
  <si>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</si>
  <si>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</si>
  <si>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</si>
  <si>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</si>
  <si>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</si>
  <si>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</si>
  <si>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</si>
  <si>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</si>
  <si>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</si>
  <si>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</si>
  <si>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</si>
  <si>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</si>
  <si>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</si>
  <si>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</si>
  <si>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</si>
  <si>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</si>
  <si>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</si>
  <si>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</si>
  <si>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</si>
  <si>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</si>
  <si>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</si>
  <si>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</si>
  <si>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</si>
  <si>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</si>
  <si>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</si>
  <si>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</si>
  <si>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</si>
  <si>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</si>
  <si>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</si>
  <si>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</si>
  <si>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</si>
  <si>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</si>
  <si>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</si>
  <si>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</si>
  <si>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</si>
  <si>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</si>
  <si>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</si>
  <si>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</si>
  <si>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</si>
  <si>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</si>
  <si>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</si>
  <si>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</si>
  <si>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</si>
  <si>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</si>
  <si>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</si>
  <si>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</si>
  <si>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</si>
  <si>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</si>
  <si>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</si>
  <si>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</si>
  <si>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</si>
  <si>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</si>
  <si>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</si>
  <si>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</si>
  <si>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</si>
  <si>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</si>
  <si>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</si>
  <si>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</si>
  <si>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</si>
  <si>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</si>
  <si>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</si>
  <si>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</si>
  <si>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</si>
  <si>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</si>
  <si>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</si>
  <si>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</si>
  <si>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</si>
  <si>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</si>
  <si>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</si>
  <si>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</si>
  <si>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</si>
  <si>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</si>
  <si>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</si>
  <si>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</si>
  <si>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</si>
  <si>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</si>
  <si>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</si>
  <si>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</si>
  <si>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</si>
  <si>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</si>
  <si>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</si>
  <si>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</si>
  <si>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</si>
  <si>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</si>
  <si>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</si>
  <si>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</si>
  <si>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</si>
  <si>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</si>
  <si>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</si>
  <si>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</si>
  <si>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</si>
  <si>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</si>
  <si>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</si>
  <si>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</si>
  <si>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</si>
  <si>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</si>
  <si>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</si>
  <si>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</si>
  <si>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</si>
  <si>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</si>
  <si>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</si>
  <si>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</si>
  <si>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</si>
  <si>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</si>
  <si>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</si>
  <si>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</si>
  <si>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</si>
  <si>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</si>
  <si>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</si>
  <si>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</si>
  <si>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</si>
  <si>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</si>
  <si>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</si>
  <si>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</si>
  <si>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</si>
  <si>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</si>
  <si>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</si>
  <si>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</si>
  <si>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</si>
  <si>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</si>
  <si>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</si>
  <si>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</si>
  <si>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</si>
  <si>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</si>
  <si>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</si>
  <si>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</si>
  <si>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</si>
  <si>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</si>
  <si>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</si>
  <si>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</si>
  <si>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</si>
  <si>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</si>
  <si>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</si>
  <si>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</si>
  <si>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</si>
  <si>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</si>
  <si>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</si>
  <si>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</si>
  <si>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</si>
  <si>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</si>
  <si>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</si>
  <si>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</si>
  <si>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</si>
  <si>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</si>
  <si>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</si>
  <si>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</si>
  <si>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</si>
  <si>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</si>
  <si>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</si>
  <si>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</si>
  <si>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</si>
  <si>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</si>
  <si>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</si>
  <si>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</si>
  <si>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</si>
  <si>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</si>
  <si>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</si>
  <si>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</si>
  <si>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</si>
  <si>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</si>
  <si>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</si>
  <si>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</si>
  <si>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</si>
  <si>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</si>
  <si>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</si>
  <si>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</si>
  <si>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</si>
  <si>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</si>
  <si>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</si>
  <si>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</si>
  <si>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</si>
  <si>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</si>
  <si>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</si>
  <si>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</si>
  <si>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</si>
  <si>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</si>
  <si>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</si>
  <si>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</si>
  <si>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</si>
  <si>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</si>
  <si>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</si>
  <si>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</si>
  <si>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</si>
  <si>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</si>
  <si>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</si>
  <si>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</si>
  <si>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</si>
  <si>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</si>
  <si>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</si>
  <si>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</si>
  <si>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</si>
  <si>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</si>
  <si>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</si>
  <si>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</si>
  <si>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</si>
  <si>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</si>
  <si>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</si>
  <si>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</si>
  <si>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</si>
  <si>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</si>
  <si>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</si>
  <si>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</si>
  <si>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</si>
  <si>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</si>
  <si>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</si>
  <si>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</si>
  <si>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</si>
  <si>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</si>
  <si>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</si>
  <si>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</si>
  <si>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</si>
  <si>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</si>
  <si>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</si>
  <si>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</si>
  <si>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</si>
  <si>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</si>
  <si>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</si>
  <si>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</si>
  <si>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</si>
  <si>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</si>
  <si>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</si>
  <si>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</si>
  <si>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</si>
  <si>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</si>
  <si>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</si>
  <si>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</si>
  <si>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</si>
  <si>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</si>
  <si>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</si>
  <si>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</si>
  <si>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</si>
  <si>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</si>
  <si>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</si>
  <si>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</si>
  <si>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</si>
  <si>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</si>
  <si>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</si>
  <si>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</si>
  <si>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</si>
  <si>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</si>
  <si>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</si>
  <si>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</si>
  <si>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</si>
  <si>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</si>
  <si>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</si>
  <si>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</si>
  <si>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</si>
  <si>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</si>
  <si>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</si>
  <si>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</si>
  <si>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</si>
  <si>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</si>
  <si>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</si>
  <si>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</si>
  <si>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</si>
  <si>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</si>
  <si>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</si>
  <si>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</si>
  <si>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</si>
  <si>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</si>
  <si>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</si>
  <si>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</si>
  <si>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</si>
  <si>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</si>
  <si>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</si>
  <si>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</si>
  <si>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</si>
  <si>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</si>
  <si>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</si>
  <si>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</si>
  <si>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</si>
  <si>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</si>
  <si>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</si>
  <si>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</si>
  <si>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</si>
  <si>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</si>
  <si>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</si>
  <si>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</si>
  <si>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</si>
  <si>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</si>
  <si>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</si>
  <si>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</si>
  <si>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</si>
  <si>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</si>
  <si>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</si>
  <si>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</si>
  <si>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</si>
  <si>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</si>
  <si>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</si>
  <si>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</si>
  <si>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</si>
  <si>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</si>
  <si>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</si>
  <si>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</si>
  <si>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</si>
  <si>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</si>
  <si>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</si>
  <si>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</si>
  <si>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</si>
  <si>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</si>
  <si>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</si>
  <si>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</si>
  <si>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</si>
  <si>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</si>
  <si>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</si>
  <si>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</si>
  <si>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</si>
  <si>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</si>
  <si>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</si>
  <si>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</si>
  <si>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</si>
  <si>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</si>
  <si>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</si>
  <si>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</si>
  <si>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</si>
  <si>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</si>
  <si>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</si>
  <si>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</si>
  <si>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</si>
  <si>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</si>
  <si>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</si>
  <si>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</si>
  <si>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</si>
  <si>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</si>
  <si>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</si>
  <si>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</si>
  <si>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</si>
  <si>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</si>
  <si>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</si>
  <si>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</si>
  <si>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</si>
  <si>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</si>
  <si>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</si>
  <si>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</si>
  <si>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</si>
  <si>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</si>
  <si>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</si>
  <si>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</si>
  <si>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</si>
  <si>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</si>
  <si>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</si>
  <si>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</si>
  <si>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</si>
  <si>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</si>
  <si>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</si>
  <si>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</si>
  <si>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</si>
  <si>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</si>
  <si>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</si>
  <si>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</si>
  <si>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</si>
  <si>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</si>
  <si>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</si>
  <si>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</si>
  <si>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</si>
  <si>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</si>
  <si>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</si>
  <si>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</si>
  <si>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</si>
  <si>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</si>
  <si>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</si>
  <si>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</si>
  <si>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</si>
  <si>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</si>
  <si>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</si>
  <si>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</si>
  <si>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</si>
  <si>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</si>
  <si>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</si>
  <si>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</si>
  <si>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</si>
  <si>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</si>
  <si>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</si>
  <si>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</si>
  <si>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</si>
  <si>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</si>
  <si>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</si>
  <si>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</si>
  <si>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</si>
  <si>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</si>
  <si>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</si>
  <si>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</si>
  <si>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</si>
  <si>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</si>
  <si>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</si>
  <si>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</si>
  <si>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</si>
  <si>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</si>
  <si>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</si>
  <si>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</si>
  <si>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</si>
  <si>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</si>
  <si>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</si>
  <si>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</si>
  <si>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</si>
  <si>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</si>
  <si>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</si>
  <si>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</si>
  <si>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</si>
  <si>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</si>
  <si>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</si>
  <si>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</si>
  <si>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</si>
  <si>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</si>
  <si>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</si>
  <si>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</si>
  <si>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</si>
  <si>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</si>
  <si>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</si>
  <si>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</si>
  <si>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</si>
  <si>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</si>
  <si>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</si>
  <si>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</si>
  <si>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</si>
  <si>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</si>
  <si>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</si>
  <si>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</si>
  <si>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</si>
  <si>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</si>
  <si>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</si>
  <si>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</si>
  <si>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</si>
  <si>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</si>
  <si>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</si>
  <si>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</si>
  <si>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</si>
  <si>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</si>
  <si>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</si>
  <si>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</si>
  <si>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</si>
  <si>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</si>
  <si>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</si>
  <si>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</si>
  <si>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</si>
  <si>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</si>
  <si>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</si>
  <si>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</si>
  <si>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</si>
  <si>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</si>
  <si>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</si>
  <si>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</si>
  <si>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</si>
  <si>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</si>
  <si>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</si>
  <si>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</si>
  <si>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</si>
  <si>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</si>
  <si>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</si>
  <si>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</si>
  <si>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</si>
  <si>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</si>
  <si>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</si>
  <si>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</si>
  <si>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</si>
  <si>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</si>
  <si>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</si>
  <si>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</si>
  <si>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</si>
  <si>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</si>
  <si>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</si>
  <si>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</si>
  <si>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</si>
  <si>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</si>
  <si>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</si>
  <si>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</si>
  <si>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</si>
  <si>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</si>
  <si>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</si>
  <si>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</si>
  <si>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</si>
  <si>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</si>
  <si>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</si>
  <si>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</si>
  <si>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</si>
  <si>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</si>
  <si>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</si>
  <si>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</si>
  <si>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</si>
  <si>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</si>
  <si>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</si>
  <si>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</si>
  <si>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</si>
  <si>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</si>
  <si>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</si>
  <si>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</si>
  <si>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</si>
  <si>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</si>
  <si>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</si>
  <si>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</si>
  <si>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</si>
  <si>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</si>
  <si>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</si>
  <si>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</si>
  <si>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</si>
  <si>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</si>
  <si>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</si>
  <si>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</si>
  <si>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</si>
  <si>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</si>
  <si>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</si>
  <si>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</si>
  <si>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</si>
  <si>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</si>
  <si>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</si>
  <si>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</si>
  <si>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</si>
  <si>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</si>
  <si>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</si>
  <si>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</si>
  <si>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</si>
  <si>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</si>
  <si>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</si>
  <si>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</si>
  <si>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</si>
  <si>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</si>
  <si>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</si>
  <si>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</si>
  <si>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</si>
  <si>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</si>
  <si>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</si>
  <si>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</si>
  <si>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</si>
  <si>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</si>
  <si>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</si>
  <si>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</si>
  <si>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</si>
  <si>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</si>
  <si>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</si>
  <si>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</si>
  <si>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</si>
  <si>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</si>
  <si>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</si>
  <si>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</si>
  <si>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</si>
  <si>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</si>
  <si>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</si>
  <si>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</si>
  <si>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</si>
  <si>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</si>
  <si>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</si>
  <si>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</si>
  <si>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</si>
  <si>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</si>
  <si>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</si>
  <si>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</si>
  <si>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</si>
  <si>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</si>
  <si>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</si>
  <si>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</si>
  <si>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</si>
  <si>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</si>
  <si>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</si>
  <si>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</si>
  <si>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</si>
  <si>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</si>
  <si>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</si>
  <si>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</si>
  <si>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</si>
  <si>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</si>
  <si>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</si>
  <si>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</si>
  <si>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</si>
  <si>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</si>
  <si>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</si>
  <si>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</si>
  <si>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</si>
  <si>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</si>
  <si>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</si>
  <si>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</si>
  <si>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</si>
  <si>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</si>
  <si>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</si>
  <si>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</si>
  <si>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</si>
  <si>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</si>
  <si>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</si>
  <si>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</si>
  <si>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</si>
  <si>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</si>
  <si>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</si>
  <si>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</si>
  <si>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</si>
  <si>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</si>
  <si>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</si>
  <si>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</si>
  <si>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</si>
  <si>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</si>
  <si>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</si>
  <si>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</si>
  <si>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</si>
  <si>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</si>
  <si>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</si>
  <si>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</si>
  <si>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</si>
  <si>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</si>
  <si>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</si>
  <si>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</si>
  <si>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</si>
  <si>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</si>
  <si>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</si>
  <si>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</si>
  <si>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</si>
  <si>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</si>
  <si>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</si>
  <si>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</si>
  <si>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</si>
  <si>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</si>
  <si>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</si>
  <si>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</si>
  <si>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</si>
  <si>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</si>
  <si>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</si>
  <si>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</si>
  <si>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</si>
  <si>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</si>
  <si>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</si>
  <si>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</si>
  <si>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</si>
  <si>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</si>
  <si>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</si>
  <si>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</si>
  <si>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</si>
  <si>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</si>
  <si>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</si>
  <si>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</si>
  <si>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</si>
  <si>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</si>
  <si>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</si>
  <si>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</si>
  <si>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</si>
  <si>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</si>
  <si>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</si>
  <si>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</si>
  <si>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</si>
  <si>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</si>
  <si>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</si>
  <si>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</si>
  <si>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</si>
  <si>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</si>
  <si>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</si>
  <si>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</si>
  <si>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</si>
  <si>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</si>
  <si>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</si>
  <si>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</si>
  <si>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</si>
  <si>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</si>
  <si>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</si>
  <si>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</si>
  <si>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</si>
  <si>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</si>
  <si>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</si>
  <si>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</si>
  <si>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</si>
  <si>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</si>
  <si>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</si>
  <si>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</si>
  <si>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</si>
  <si>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</si>
  <si>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</si>
  <si>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</si>
  <si>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</si>
  <si>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</si>
  <si>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</si>
  <si>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</si>
  <si>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</si>
  <si>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</si>
  <si>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</si>
  <si>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</si>
  <si>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</si>
  <si>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</si>
  <si>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</si>
  <si>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</si>
  <si>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</si>
  <si>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</si>
  <si>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</si>
  <si>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</si>
  <si>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</si>
  <si>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</si>
  <si>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</si>
  <si>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</si>
  <si>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</si>
  <si>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</si>
  <si>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</si>
  <si>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</si>
  <si>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</si>
  <si>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</si>
  <si>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</si>
  <si>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</si>
  <si>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</si>
  <si>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</si>
  <si>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</si>
  <si>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</si>
  <si>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</si>
  <si>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</si>
  <si>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</si>
  <si>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</si>
  <si>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</si>
  <si>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</si>
  <si>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</si>
  <si>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</si>
  <si>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</si>
  <si>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</si>
  <si>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</si>
  <si>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</si>
  <si>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</si>
  <si>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</si>
  <si>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</si>
  <si>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</si>
  <si>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</si>
  <si>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</si>
  <si>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</si>
  <si>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</si>
  <si>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</si>
  <si>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</si>
  <si>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</si>
  <si>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</si>
  <si>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</si>
  <si>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</si>
  <si>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</si>
  <si>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</si>
  <si>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</si>
  <si>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</si>
  <si>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</si>
  <si>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</si>
  <si>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</si>
  <si>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</si>
  <si>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</si>
  <si>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</si>
  <si>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</si>
  <si>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</si>
  <si>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</si>
  <si>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</si>
  <si>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</si>
  <si>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</si>
  <si>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</si>
  <si>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</si>
  <si>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</si>
  <si>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</si>
  <si>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</si>
  <si>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</si>
  <si>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</si>
  <si>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</si>
  <si>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</si>
  <si>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</si>
  <si>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</si>
  <si>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</si>
  <si>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</si>
  <si>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</si>
  <si>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</si>
  <si>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</si>
  <si>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</si>
  <si>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</si>
  <si>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</si>
  <si>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</si>
  <si>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</si>
  <si>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</si>
  <si>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</si>
  <si>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</si>
  <si>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</si>
  <si>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</si>
  <si>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</si>
  <si>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</si>
  <si>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</si>
  <si>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</si>
  <si>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</si>
  <si>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</si>
  <si>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</si>
  <si>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</si>
  <si>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</si>
  <si>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</si>
  <si>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</si>
  <si>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</si>
  <si>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</si>
  <si>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</si>
  <si>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</si>
  <si>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</si>
  <si>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</si>
  <si>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</si>
  <si>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</si>
  <si>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</si>
  <si>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</si>
  <si>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</si>
  <si>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</si>
  <si>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</si>
  <si>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</si>
  <si>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</si>
  <si>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</si>
  <si>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</si>
  <si>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</si>
  <si>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</si>
  <si>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</si>
  <si>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</si>
  <si>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</si>
  <si>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</si>
  <si>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</si>
  <si>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</si>
  <si>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</si>
  <si>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</si>
  <si>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</si>
  <si>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</si>
  <si>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</si>
  <si>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</si>
  <si>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</si>
  <si>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</si>
  <si>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</si>
  <si>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</si>
  <si>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</si>
  <si>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</si>
  <si>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</si>
  <si>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</si>
  <si>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</si>
  <si>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</si>
  <si>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</si>
  <si>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</si>
  <si>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</si>
  <si>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</si>
  <si>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</si>
  <si>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</si>
  <si>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</si>
  <si>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</si>
  <si>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</si>
  <si>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</si>
  <si>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</si>
  <si>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</si>
  <si>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</si>
  <si>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</si>
  <si>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</si>
  <si>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</si>
  <si>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</si>
  <si>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</si>
  <si>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</si>
  <si>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</si>
  <si>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</si>
  <si>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</si>
  <si>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</si>
  <si>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</si>
  <si>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</si>
  <si>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</si>
  <si>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</si>
  <si>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</si>
  <si>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</si>
  <si>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</si>
  <si>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</si>
  <si>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</si>
  <si>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</si>
  <si>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</si>
  <si>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</si>
  <si>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</si>
  <si>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</si>
  <si>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</si>
  <si>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</si>
  <si>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</si>
  <si>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</si>
  <si>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</si>
  <si>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</si>
  <si>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</si>
  <si>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</si>
  <si>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</si>
  <si>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</si>
  <si>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</si>
  <si>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</si>
  <si>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</si>
  <si>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</si>
  <si>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</si>
  <si>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</si>
  <si>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</si>
  <si>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</si>
  <si>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</si>
  <si>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</si>
  <si>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</si>
  <si>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</si>
  <si>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</si>
  <si>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</si>
  <si>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</si>
  <si>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</si>
  <si>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</si>
  <si>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</si>
  <si>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</si>
  <si>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</si>
  <si>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</si>
  <si>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</si>
  <si>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</si>
  <si>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</si>
  <si>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</si>
  <si>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</si>
  <si>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</si>
  <si>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</si>
  <si>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</si>
  <si>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</si>
  <si>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</si>
  <si>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</si>
  <si>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</si>
  <si>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</si>
  <si>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</si>
  <si>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</si>
  <si>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</si>
  <si>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</si>
  <si>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</si>
  <si>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</si>
  <si>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</si>
  <si>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</si>
  <si>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</si>
  <si>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</si>
  <si>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</si>
  <si>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</si>
  <si>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</si>
  <si>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</si>
  <si>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</si>
  <si>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</si>
  <si>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</si>
  <si>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</si>
  <si>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</si>
  <si>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</si>
  <si>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</si>
  <si>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</si>
  <si>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</si>
  <si>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</si>
  <si>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</si>
  <si>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</si>
  <si>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</si>
  <si>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</si>
  <si>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</si>
  <si>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</si>
  <si>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</si>
  <si>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</si>
  <si>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</si>
  <si>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</si>
  <si>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</si>
  <si>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</si>
  <si>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</si>
  <si>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</si>
  <si>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</si>
  <si>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</si>
  <si>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</si>
  <si>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</si>
  <si>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</si>
  <si>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</si>
  <si>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</si>
  <si>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</si>
  <si>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</si>
  <si>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</si>
  <si>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</si>
  <si>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</si>
  <si>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</si>
  <si>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</si>
  <si>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</si>
  <si>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</si>
  <si>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</si>
  <si>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</si>
  <si>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</si>
  <si>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</si>
  <si>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</si>
  <si>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</si>
  <si>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</si>
  <si>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</si>
  <si>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</si>
  <si>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</si>
  <si>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</si>
  <si>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</si>
  <si>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</si>
  <si>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</si>
  <si>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</si>
  <si>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</si>
  <si>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</si>
  <si>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</si>
  <si>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</si>
  <si>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</si>
  <si>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</si>
  <si>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</si>
  <si>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</si>
  <si>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</si>
  <si>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</si>
  <si>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</si>
  <si>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</si>
  <si>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</si>
  <si>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</si>
  <si>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</si>
  <si>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</si>
  <si>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</si>
  <si>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</si>
  <si>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</si>
  <si>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</si>
  <si>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</si>
  <si>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</si>
  <si>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</si>
  <si>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</si>
  <si>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</si>
  <si>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</si>
  <si>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</si>
  <si>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</si>
  <si>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</si>
  <si>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</si>
  <si>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</si>
  <si>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</si>
  <si>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</si>
  <si>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</si>
  <si>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</si>
  <si>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</si>
  <si>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</si>
  <si>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</si>
  <si>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</si>
  <si>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</si>
  <si>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</si>
  <si>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</si>
  <si>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</si>
  <si>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</si>
  <si>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</si>
  <si>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</si>
  <si>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</si>
  <si>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</si>
  <si>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</si>
  <si>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</si>
  <si>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</si>
  <si>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</si>
  <si>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</si>
  <si>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</si>
  <si>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</si>
  <si>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</si>
  <si>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</si>
  <si>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</si>
  <si>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</si>
  <si>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</si>
  <si>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</si>
  <si>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</si>
  <si>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</si>
  <si>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</si>
  <si>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</si>
  <si>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</si>
  <si>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</si>
  <si>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</si>
  <si>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</si>
  <si>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</si>
  <si>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</si>
  <si>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</si>
  <si>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</si>
  <si>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</si>
  <si>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</si>
  <si>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</si>
  <si>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</si>
  <si>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</si>
  <si>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</si>
  <si>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</si>
  <si>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</si>
  <si>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</si>
  <si>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</si>
  <si>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</si>
  <si>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</si>
  <si>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</si>
  <si>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</si>
  <si>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</si>
  <si>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</si>
  <si>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</si>
  <si>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</si>
  <si>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</si>
  <si>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</si>
  <si>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</si>
  <si>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</si>
  <si>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</si>
  <si>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</si>
  <si>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</si>
  <si>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</si>
  <si>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</si>
  <si>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</si>
  <si>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</si>
  <si>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</si>
  <si>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</si>
  <si>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</si>
  <si>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</si>
  <si>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</si>
  <si>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</si>
  <si>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</si>
  <si>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</si>
  <si>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</si>
  <si>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</si>
  <si>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</si>
  <si>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</si>
  <si>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</si>
  <si>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</si>
  <si>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</si>
  <si>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</si>
  <si>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</si>
  <si>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</si>
  <si>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</si>
  <si>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</si>
  <si>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</si>
  <si>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</si>
  <si>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</si>
  <si>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</si>
  <si>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</si>
  <si>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</si>
  <si>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</si>
  <si>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</si>
  <si>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</si>
  <si>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</si>
  <si>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</si>
  <si>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</si>
  <si>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</si>
  <si>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</si>
  <si>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</si>
  <si>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</si>
  <si>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</si>
  <si>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</si>
  <si>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</si>
  <si>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</si>
  <si>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</si>
  <si>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</si>
  <si>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</si>
  <si>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</si>
  <si>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</si>
  <si>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</si>
  <si>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</si>
  <si>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</si>
  <si>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</si>
  <si>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</si>
  <si>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</si>
  <si>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</si>
  <si>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</si>
  <si>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</si>
  <si>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</si>
  <si>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</si>
  <si>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</si>
  <si>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</si>
  <si>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</si>
  <si>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</si>
  <si>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</si>
  <si>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</si>
  <si>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</si>
  <si>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</si>
  <si>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</si>
  <si>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</si>
  <si>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</si>
  <si>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</si>
  <si>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</si>
  <si>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</si>
  <si>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</si>
  <si>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</si>
  <si>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</si>
  <si>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</si>
  <si>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</si>
  <si>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</si>
  <si>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</si>
  <si>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</si>
  <si>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</si>
  <si>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</si>
  <si>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</si>
  <si>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</si>
  <si>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</si>
  <si>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</si>
  <si>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</si>
  <si>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</si>
  <si>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</si>
  <si>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</si>
  <si>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</si>
  <si>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</si>
  <si>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</si>
  <si>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</si>
  <si>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</si>
  <si>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</si>
  <si>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</si>
  <si>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</si>
  <si>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</si>
  <si>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</si>
  <si>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</si>
  <si>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</si>
  <si>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</si>
  <si>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</si>
  <si>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</si>
  <si>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</si>
  <si>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</si>
  <si>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</si>
  <si>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</si>
  <si>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</si>
  <si>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</si>
  <si>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</si>
  <si>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</si>
  <si>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</si>
  <si>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</si>
  <si>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</si>
  <si>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</si>
  <si>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</si>
  <si>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</si>
  <si>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</si>
  <si>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</si>
  <si>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</si>
  <si>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</si>
  <si>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</si>
  <si>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</si>
  <si>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</si>
  <si>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</si>
  <si>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</si>
  <si>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</si>
  <si>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</si>
  <si>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</si>
  <si>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</si>
  <si>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</si>
  <si>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</si>
  <si>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</si>
  <si>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</si>
  <si>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</si>
  <si>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</si>
  <si>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</si>
  <si>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</si>
  <si>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</si>
  <si>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</si>
  <si>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</si>
  <si>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</si>
  <si>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</si>
  <si>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</si>
  <si>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</si>
  <si>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</si>
  <si>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</si>
  <si>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</si>
  <si>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</si>
  <si>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</si>
  <si>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</si>
  <si>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</si>
  <si>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</si>
  <si>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</si>
  <si>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</si>
  <si>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</si>
  <si>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</si>
  <si>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</si>
  <si>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</si>
  <si>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</si>
  <si>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</si>
  <si>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</si>
  <si>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</si>
  <si>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</si>
  <si>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</si>
  <si>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</si>
  <si>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</si>
  <si>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</si>
  <si>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</si>
  <si>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</si>
  <si>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</si>
  <si>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</si>
  <si>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</si>
  <si>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</si>
  <si>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</si>
  <si>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</si>
  <si>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</si>
  <si>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</si>
  <si>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</si>
  <si>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</si>
  <si>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</si>
  <si>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</si>
  <si>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</si>
  <si>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</si>
  <si>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</si>
  <si>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</si>
  <si>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</si>
  <si>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</si>
  <si>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</si>
  <si>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</si>
  <si>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</si>
  <si>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</si>
  <si>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</si>
  <si>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</si>
  <si>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</si>
  <si>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</si>
  <si>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</si>
  <si>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</si>
  <si>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</si>
  <si>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</si>
  <si>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</si>
  <si>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</si>
  <si>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</si>
  <si>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</si>
  <si>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</si>
  <si>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</si>
  <si>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</si>
  <si>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</si>
  <si>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</si>
  <si>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</si>
  <si>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</si>
  <si>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</si>
  <si>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</si>
  <si>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</si>
  <si>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</si>
  <si>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</si>
  <si>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</si>
  <si>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</si>
  <si>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</si>
  <si>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</si>
  <si>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</si>
  <si>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</si>
  <si>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</si>
  <si>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</si>
  <si>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</si>
  <si>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</si>
  <si>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</si>
  <si>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</si>
  <si>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</si>
  <si>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</si>
  <si>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</si>
  <si>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</si>
  <si>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</si>
  <si>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</si>
  <si>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</si>
  <si>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</si>
  <si>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</si>
  <si>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</si>
  <si>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</si>
  <si>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</si>
  <si>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</si>
  <si>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</si>
  <si>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</si>
  <si>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</si>
  <si>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</si>
  <si>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</si>
  <si>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</si>
  <si>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</si>
  <si>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</si>
  <si>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</si>
  <si>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</si>
  <si>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</si>
  <si>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</si>
  <si>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</si>
  <si>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</si>
  <si>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</si>
  <si>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</si>
  <si>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</si>
  <si>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</si>
  <si>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</si>
  <si>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</si>
  <si>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</si>
  <si>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</si>
  <si>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</si>
  <si>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</si>
  <si>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</si>
  <si>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</si>
  <si>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</si>
  <si>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</si>
  <si>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</si>
  <si>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</si>
  <si>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</si>
  <si>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</si>
  <si>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</si>
  <si>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</si>
  <si>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</si>
  <si>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</si>
  <si>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</si>
  <si>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</si>
  <si>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</si>
  <si>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</si>
  <si>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</si>
  <si>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</si>
  <si>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</si>
  <si>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</si>
  <si>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</si>
  <si>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</si>
  <si>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</si>
  <si>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</si>
  <si>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</si>
  <si>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</si>
  <si>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</si>
  <si>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</si>
  <si>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</si>
  <si>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</si>
  <si>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</si>
  <si>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</si>
  <si>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</si>
  <si>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</si>
  <si>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</si>
  <si>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</si>
  <si>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</si>
  <si>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</si>
  <si>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</si>
  <si>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</si>
  <si>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</si>
  <si>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</si>
  <si>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</si>
  <si>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</si>
  <si>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</si>
  <si>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</si>
  <si>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</si>
  <si>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</si>
  <si>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</si>
  <si>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</si>
  <si>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</si>
  <si>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</si>
  <si>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</si>
  <si>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</si>
  <si>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</si>
  <si>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</si>
  <si>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</si>
  <si>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</si>
  <si>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</si>
  <si>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</si>
  <si>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</si>
  <si>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</si>
  <si>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</si>
  <si>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</si>
  <si>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</si>
  <si>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</si>
  <si>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</si>
  <si>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</si>
  <si>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</si>
  <si>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</si>
  <si>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</si>
  <si>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</si>
  <si>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</si>
  <si>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</si>
  <si>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</si>
  <si>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</si>
  <si>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</si>
  <si>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</si>
  <si>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</si>
  <si>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</si>
  <si>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</si>
  <si>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</si>
  <si>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</si>
  <si>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</si>
  <si>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</si>
  <si>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</si>
  <si>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</si>
  <si>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</si>
  <si>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</si>
  <si>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</si>
  <si>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</si>
  <si>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</si>
  <si>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</si>
  <si>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</si>
  <si>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</si>
  <si>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</si>
  <si>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</si>
  <si>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</si>
  <si>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</si>
  <si>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</si>
  <si>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</si>
  <si>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</si>
  <si>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</si>
  <si>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</si>
  <si>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</si>
  <si>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</si>
  <si>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</si>
  <si>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</si>
  <si>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</si>
  <si>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</si>
  <si>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</si>
  <si>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</si>
  <si>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</si>
  <si>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</si>
  <si>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</si>
  <si>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</si>
  <si>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</si>
  <si>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</si>
  <si>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</si>
  <si>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</si>
  <si>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</si>
  <si>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</si>
  <si>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</si>
  <si>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</si>
  <si>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</si>
  <si>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</si>
  <si>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</si>
  <si>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</si>
  <si>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</si>
  <si>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</si>
  <si>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</si>
  <si>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</si>
  <si>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</si>
  <si>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</si>
  <si>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</si>
  <si>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</si>
  <si>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</si>
  <si>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</si>
  <si>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</si>
  <si>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</si>
  <si>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</si>
  <si>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</si>
  <si>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</si>
  <si>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</si>
  <si>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</si>
  <si>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</si>
  <si>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</si>
  <si>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</si>
  <si>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</si>
  <si>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</si>
  <si>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</si>
  <si>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</si>
  <si>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</si>
  <si>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</si>
  <si>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</si>
  <si>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</si>
  <si>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</si>
  <si>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</si>
  <si>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</si>
  <si>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</si>
  <si>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</si>
  <si>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</si>
  <si>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</si>
  <si>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</si>
  <si>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</si>
  <si>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</si>
  <si>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</si>
  <si>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</si>
  <si>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</si>
  <si>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</si>
  <si>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</si>
  <si>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</si>
  <si>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</si>
  <si>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</si>
  <si>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</si>
  <si>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</si>
  <si>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</si>
  <si>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</si>
  <si>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</si>
  <si>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</si>
  <si>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</si>
  <si>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</si>
  <si>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</si>
  <si>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</si>
  <si>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</si>
  <si>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</si>
  <si>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</si>
  <si>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</si>
  <si>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</si>
  <si>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</si>
  <si>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</si>
  <si>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</si>
  <si>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</si>
  <si>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</si>
  <si>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</si>
  <si>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</si>
  <si>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</si>
  <si>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</si>
  <si>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</si>
  <si>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</si>
  <si>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</si>
  <si>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</si>
  <si>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</si>
  <si>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</si>
  <si>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</si>
  <si>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</si>
  <si>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</si>
  <si>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</si>
  <si>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</si>
  <si>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</si>
  <si>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</si>
  <si>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</si>
  <si>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</si>
  <si>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</si>
  <si>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</si>
  <si>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</si>
  <si>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</si>
  <si>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</si>
  <si>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</si>
  <si>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</si>
  <si>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</si>
  <si>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</si>
  <si>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</si>
  <si>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</si>
  <si>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</si>
  <si>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</si>
  <si>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</si>
  <si>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</si>
  <si>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</si>
  <si>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</si>
  <si>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</si>
  <si>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</si>
  <si>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</si>
  <si>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</si>
  <si>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</si>
  <si>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</si>
  <si>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</si>
  <si>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</si>
  <si>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</si>
  <si>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</si>
  <si>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</si>
  <si>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</si>
  <si>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</si>
  <si>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</si>
  <si>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</si>
  <si>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</si>
  <si>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</si>
  <si>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</si>
  <si>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</si>
  <si>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</si>
  <si>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</si>
  <si>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</si>
  <si>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</si>
  <si>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</si>
  <si>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</si>
  <si>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</si>
  <si>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</si>
  <si>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</si>
  <si>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</si>
  <si>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</si>
  <si>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</si>
  <si>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</si>
  <si>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</si>
  <si>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</si>
  <si>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</si>
  <si>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</si>
  <si>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</si>
  <si>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</si>
  <si>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</si>
  <si>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</si>
  <si>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</si>
  <si>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</si>
  <si>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</si>
  <si>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</si>
  <si>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</si>
  <si>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</si>
  <si>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</si>
  <si>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</si>
  <si>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</si>
  <si>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</si>
  <si>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</si>
  <si>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</si>
  <si>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</si>
  <si>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</si>
  <si>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</si>
  <si>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</si>
  <si>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</si>
  <si>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</si>
  <si>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</si>
  <si>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</si>
  <si>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</si>
  <si>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</si>
  <si>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</si>
  <si>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</si>
  <si>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</si>
  <si>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</si>
  <si>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</si>
  <si>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</si>
  <si>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</si>
  <si>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</si>
  <si>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</si>
  <si>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</si>
  <si>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</si>
  <si>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</si>
  <si>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</si>
  <si>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</si>
  <si>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</si>
  <si>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</si>
  <si>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</si>
  <si>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</si>
  <si>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</si>
  <si>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</si>
  <si>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</si>
  <si>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</si>
  <si>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</si>
  <si>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</si>
  <si>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</si>
  <si>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</si>
  <si>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</si>
  <si>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</si>
  <si>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</si>
  <si>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</si>
  <si>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</si>
  <si>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</si>
  <si>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</si>
  <si>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</si>
  <si>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</si>
  <si>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</si>
  <si>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</si>
  <si>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</si>
  <si>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</si>
  <si>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</si>
  <si>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</si>
  <si>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</si>
  <si>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</si>
  <si>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</si>
  <si>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</si>
  <si>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</si>
  <si>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</si>
  <si>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</si>
  <si>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</si>
  <si>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</si>
  <si>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</si>
  <si>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</si>
  <si>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</si>
  <si>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</si>
  <si>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</si>
  <si>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</si>
  <si>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</si>
  <si>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</si>
  <si>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</si>
  <si>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</si>
  <si>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</si>
  <si>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</si>
  <si>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</si>
  <si>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</si>
  <si>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</si>
  <si>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</si>
  <si>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</si>
  <si>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</si>
  <si>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</si>
  <si>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</si>
  <si>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</si>
  <si>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</si>
  <si>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</si>
  <si>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</si>
  <si>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</si>
  <si>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</si>
  <si>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</si>
  <si>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</si>
  <si>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</si>
  <si>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</si>
  <si>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</si>
  <si>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</si>
  <si>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</si>
  <si>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</si>
  <si>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</si>
  <si>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</si>
  <si>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</si>
  <si>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</si>
  <si>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</si>
  <si>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</si>
  <si>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</si>
  <si>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</si>
  <si>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</si>
  <si>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</si>
  <si>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</si>
  <si>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</si>
  <si>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</si>
  <si>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</si>
  <si>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</si>
  <si>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</si>
  <si>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</si>
  <si>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</si>
  <si>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</si>
  <si>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</si>
  <si>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</si>
  <si>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</si>
  <si>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</si>
  <si>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</si>
  <si>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</si>
  <si>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</si>
  <si>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</si>
  <si>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</si>
  <si>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</si>
  <si>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</si>
  <si>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</si>
  <si>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</si>
  <si>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</si>
  <si>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</si>
  <si>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</si>
  <si>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</si>
  <si>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</si>
  <si>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</si>
  <si>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</si>
  <si>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</si>
  <si>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</si>
  <si>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</si>
  <si>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</si>
  <si>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</si>
  <si>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</si>
  <si>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</si>
  <si>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</si>
  <si>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</si>
  <si>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</si>
  <si>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</si>
  <si>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</si>
  <si>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</si>
  <si>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</si>
  <si>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</si>
  <si>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</si>
  <si>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</si>
  <si>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</si>
  <si>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</si>
  <si>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</si>
  <si>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</si>
  <si>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</si>
  <si>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</si>
  <si>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</si>
  <si>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</si>
  <si>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</si>
  <si>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</si>
  <si>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</si>
  <si>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</si>
  <si>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</si>
  <si>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</si>
  <si>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</si>
  <si>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</si>
  <si>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</si>
  <si>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</si>
  <si>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</si>
  <si>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</si>
  <si>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</si>
  <si>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</si>
  <si>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</si>
  <si>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</si>
  <si>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</si>
  <si>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</si>
  <si>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</si>
  <si>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</si>
  <si>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</si>
  <si>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</si>
  <si>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</si>
  <si>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</si>
  <si>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</si>
  <si>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</si>
  <si>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</si>
  <si>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</si>
  <si>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</si>
  <si>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</si>
  <si>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</si>
  <si>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</si>
  <si>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</si>
  <si>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</si>
  <si>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</si>
  <si>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</si>
  <si>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</si>
  <si>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</si>
  <si>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</si>
  <si>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</si>
  <si>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</si>
  <si>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</si>
  <si>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</si>
  <si>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</si>
  <si>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</si>
  <si>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</si>
  <si>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</si>
  <si>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</si>
  <si>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</si>
  <si>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</si>
  <si>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</si>
  <si>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</si>
  <si>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</si>
  <si>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</si>
  <si>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</si>
  <si>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</si>
  <si>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</si>
  <si>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</si>
  <si>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</si>
  <si>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</si>
  <si>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</si>
  <si>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</si>
  <si>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</si>
  <si>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</si>
  <si>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</si>
  <si>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</si>
  <si>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</si>
  <si>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</si>
  <si>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</si>
  <si>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</si>
  <si>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</si>
  <si>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</si>
  <si>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</si>
  <si>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</si>
  <si>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</si>
  <si>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</si>
  <si>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</si>
  <si>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</si>
  <si>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</si>
  <si>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</si>
  <si>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</si>
  <si>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</si>
  <si>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</si>
  <si>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</si>
  <si>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</si>
  <si>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</si>
  <si>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</si>
  <si>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</si>
  <si>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</si>
  <si>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</si>
  <si>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</si>
  <si>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</si>
  <si>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</si>
  <si>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</si>
  <si>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</si>
  <si>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</si>
  <si>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</si>
  <si>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</si>
  <si>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</si>
  <si>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</si>
  <si>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</si>
  <si>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</si>
  <si>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</si>
  <si>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</si>
  <si>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</si>
  <si>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</si>
  <si>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</si>
  <si>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</si>
  <si>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</si>
  <si>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</si>
  <si>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</si>
  <si>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</si>
  <si>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</si>
  <si>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</si>
  <si>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</si>
  <si>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</si>
  <si>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</si>
  <si>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</si>
  <si>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</si>
  <si>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</si>
  <si>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</si>
  <si>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</si>
  <si>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</si>
  <si>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</si>
  <si>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</si>
  <si>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</si>
  <si>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</si>
  <si>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</si>
  <si>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</si>
  <si>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</si>
  <si>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</si>
  <si>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</si>
  <si>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</si>
  <si>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</si>
  <si>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</si>
  <si>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</si>
  <si>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</si>
  <si>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</si>
  <si>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</si>
  <si>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</si>
  <si>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</si>
  <si>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</si>
  <si>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</si>
  <si>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</si>
  <si>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</si>
  <si>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</si>
  <si>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</si>
  <si>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</si>
  <si>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</si>
  <si>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</si>
  <si>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</si>
  <si>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</si>
  <si>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</si>
  <si>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</si>
  <si>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</si>
  <si>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</si>
  <si>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</si>
  <si>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</si>
  <si>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</si>
  <si>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</si>
  <si>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</si>
  <si>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</si>
  <si>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</si>
  <si>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</si>
  <si>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</si>
  <si>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</si>
  <si>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</si>
  <si>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</si>
  <si>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</si>
  <si>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</si>
  <si>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</si>
  <si>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</si>
  <si>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</si>
  <si>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</si>
  <si>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</si>
  <si>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</si>
  <si>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</si>
  <si>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</si>
  <si>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</si>
  <si>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</si>
  <si>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</si>
  <si>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</si>
  <si>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</si>
  <si>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</si>
  <si>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</si>
  <si>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</si>
  <si>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</si>
  <si>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</si>
  <si>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</si>
  <si>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</si>
  <si>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</si>
  <si>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</si>
  <si>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</si>
  <si>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</si>
  <si>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</si>
  <si>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</si>
  <si>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</si>
  <si>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</si>
  <si>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</si>
  <si>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</si>
  <si>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</si>
  <si>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</si>
  <si>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</si>
  <si>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</si>
  <si>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</si>
  <si>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</si>
  <si>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</si>
  <si>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</si>
  <si>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</si>
  <si>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</si>
  <si>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</si>
  <si>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</si>
  <si>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</si>
  <si>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</si>
  <si>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</si>
  <si>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</si>
  <si>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</si>
  <si>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</si>
  <si>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</si>
  <si>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</si>
  <si>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</si>
  <si>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</si>
  <si>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</si>
  <si>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</si>
  <si>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</si>
  <si>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</si>
  <si>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</si>
  <si>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</si>
  <si>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</si>
  <si>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</si>
  <si>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</si>
  <si>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</si>
  <si>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</si>
  <si>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</si>
  <si>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</si>
  <si>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</si>
  <si>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</si>
  <si>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</si>
  <si>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</si>
  <si>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</si>
  <si>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</si>
  <si>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</si>
  <si>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</si>
  <si>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</si>
  <si>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</si>
  <si>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</si>
  <si>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</si>
  <si>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</si>
  <si>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</si>
  <si>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</si>
  <si>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</si>
  <si>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</si>
  <si>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</si>
  <si>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</si>
  <si>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</si>
  <si>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</si>
  <si>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</si>
  <si>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</si>
  <si>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</si>
  <si>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</si>
  <si>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</si>
  <si>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</si>
  <si>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</si>
  <si>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</si>
  <si>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</si>
  <si>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</si>
  <si>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</si>
  <si>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</si>
  <si>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</si>
  <si>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</si>
  <si>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</si>
  <si>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</si>
  <si>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</si>
  <si>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</si>
  <si>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</si>
  <si>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</si>
  <si>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</si>
  <si>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</si>
  <si>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</si>
  <si>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</si>
  <si>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</si>
  <si>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</si>
  <si>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</si>
  <si>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</si>
  <si>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</si>
  <si>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</si>
  <si>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</si>
  <si>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</si>
  <si>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</si>
  <si>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</si>
  <si>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</si>
  <si>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</si>
  <si>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</si>
  <si>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</si>
  <si>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</si>
  <si>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</si>
  <si>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</si>
  <si>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</si>
  <si>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</si>
  <si>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</si>
  <si>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</si>
  <si>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</si>
  <si>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</si>
  <si>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</si>
  <si>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</si>
  <si>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</si>
  <si>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</si>
  <si>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</si>
  <si>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</si>
  <si>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</si>
  <si>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</si>
  <si>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</si>
  <si>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</si>
  <si>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</si>
  <si>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</si>
  <si>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</si>
  <si>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</si>
  <si>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</si>
  <si>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</si>
  <si>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</si>
  <si>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</si>
  <si>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</si>
  <si>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</si>
  <si>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</si>
  <si>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</si>
  <si>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</si>
  <si>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</si>
  <si>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</si>
  <si>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</si>
  <si>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</si>
  <si>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</si>
  <si>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</si>
  <si>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</si>
  <si>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</si>
  <si>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</si>
  <si>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</si>
  <si>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</si>
  <si>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</si>
  <si>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</si>
  <si>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</si>
  <si>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</si>
  <si>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</si>
  <si>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</si>
  <si>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</si>
  <si>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</si>
  <si>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</si>
  <si>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</si>
  <si>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</si>
  <si>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</si>
  <si>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</si>
  <si>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</si>
  <si>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</si>
  <si>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</si>
  <si>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</si>
  <si>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</si>
  <si>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</si>
  <si>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</si>
  <si>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</si>
  <si>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</si>
  <si>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</si>
  <si>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</si>
  <si>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</si>
  <si>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</si>
  <si>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</si>
  <si>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</si>
  <si>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</si>
  <si>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</si>
  <si>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</si>
  <si>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</si>
  <si>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</si>
  <si>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</si>
  <si>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</si>
  <si>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</si>
  <si>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</si>
  <si>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</si>
  <si>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</si>
  <si>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</si>
  <si>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</si>
  <si>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</si>
  <si>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</si>
  <si>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</si>
  <si>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</si>
  <si>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</si>
  <si>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</si>
  <si>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</si>
  <si>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</si>
  <si>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</si>
  <si>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</si>
  <si>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</si>
  <si>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</si>
  <si>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</si>
  <si>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</si>
  <si>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</si>
  <si>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</si>
  <si>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</si>
  <si>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</si>
  <si>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</si>
  <si>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</si>
  <si>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</si>
  <si>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</si>
  <si>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</si>
  <si>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</si>
  <si>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</si>
  <si>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</si>
  <si>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</si>
  <si>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</si>
  <si>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</si>
  <si>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</si>
  <si>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</si>
  <si>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</si>
  <si>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</si>
  <si>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</si>
  <si>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</si>
  <si>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</si>
  <si>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</si>
  <si>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</si>
  <si>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</si>
  <si>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</si>
  <si>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</si>
  <si>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</si>
  <si>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</si>
  <si>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</si>
  <si>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</si>
  <si>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</si>
  <si>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</si>
  <si>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</si>
  <si>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</si>
  <si>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</si>
  <si>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</si>
  <si>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</si>
  <si>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</si>
  <si>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</si>
  <si>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</si>
  <si>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</si>
  <si>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</si>
  <si>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</si>
  <si>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</si>
  <si>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</si>
  <si>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</si>
  <si>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</si>
  <si>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</si>
  <si>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</si>
  <si>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</si>
  <si>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</si>
  <si>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</si>
  <si>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</si>
  <si>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</si>
  <si>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</si>
  <si>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</si>
  <si>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</si>
  <si>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</si>
  <si>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</si>
  <si>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</si>
  <si>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</si>
  <si>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</si>
  <si>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</si>
  <si>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</si>
  <si>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</si>
  <si>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</si>
  <si>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</si>
  <si>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</si>
  <si>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</si>
  <si>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</si>
  <si>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</si>
  <si>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</si>
  <si>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</si>
  <si>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</si>
  <si>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</si>
  <si>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</si>
  <si>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</si>
  <si>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</si>
  <si>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</si>
  <si>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</si>
  <si>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</si>
  <si>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</si>
  <si>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</si>
  <si>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</si>
  <si>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</si>
  <si>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</si>
  <si>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</si>
  <si>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</si>
  <si>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</si>
  <si>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</si>
  <si>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</si>
  <si>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</si>
  <si>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</si>
  <si>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</si>
  <si>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</si>
  <si>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</si>
  <si>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</si>
  <si>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</si>
  <si>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</si>
  <si>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</si>
  <si>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</si>
  <si>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</si>
  <si>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</si>
  <si>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</si>
  <si>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</si>
  <si>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</si>
  <si>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</si>
  <si>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</si>
  <si>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</si>
  <si>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</si>
  <si>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</si>
  <si>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</si>
  <si>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</si>
  <si>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</si>
  <si>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</si>
  <si>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</si>
  <si>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</si>
  <si>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</si>
  <si>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</si>
  <si>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</si>
  <si>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</si>
  <si>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</si>
  <si>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</si>
  <si>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</si>
  <si>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</si>
  <si>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</si>
  <si>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</si>
  <si>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</si>
  <si>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</si>
  <si>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</si>
  <si>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</si>
  <si>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</si>
  <si>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</si>
  <si>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</si>
  <si>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</si>
  <si>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</si>
  <si>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</si>
  <si>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</si>
  <si>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</si>
  <si>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</si>
  <si>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</si>
  <si>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</si>
  <si>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</si>
  <si>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</si>
  <si>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</si>
  <si>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</si>
  <si>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</si>
  <si>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</si>
  <si>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</si>
  <si>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</si>
  <si>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</si>
  <si>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</si>
  <si>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</si>
  <si>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</si>
  <si>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</si>
  <si>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</si>
  <si>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</si>
  <si>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</si>
  <si>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</si>
  <si>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</si>
  <si>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</si>
  <si>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</si>
  <si>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</si>
  <si>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</si>
  <si>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</si>
  <si>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</si>
  <si>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</si>
  <si>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</si>
  <si>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</si>
  <si>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</si>
  <si>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</si>
  <si>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</si>
  <si>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</si>
  <si>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</si>
  <si>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</si>
  <si>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</si>
  <si>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</si>
  <si>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</si>
  <si>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</si>
  <si>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</si>
  <si>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</si>
  <si>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</si>
  <si>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</si>
  <si>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</si>
  <si>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</si>
  <si>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</si>
  <si>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</si>
  <si>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</si>
  <si>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</si>
  <si>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</si>
  <si>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</si>
  <si>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</si>
  <si>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</si>
  <si>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</si>
  <si>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</si>
  <si>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</si>
  <si>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</si>
  <si>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</si>
  <si>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</si>
  <si>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</si>
  <si>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</si>
  <si>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</si>
  <si>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</si>
  <si>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</si>
  <si>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</si>
  <si>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</si>
  <si>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</si>
  <si>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</si>
  <si>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</si>
  <si>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</si>
  <si>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</si>
  <si>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</si>
  <si>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</si>
  <si>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</si>
  <si>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</si>
  <si>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</si>
  <si>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</si>
  <si>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</si>
  <si>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</si>
  <si>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</si>
  <si>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</si>
  <si>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</si>
  <si>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</si>
  <si>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</si>
  <si>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</si>
  <si>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</si>
  <si>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</si>
  <si>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</si>
  <si>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</si>
  <si>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</si>
  <si>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</si>
  <si>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</si>
  <si>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</si>
  <si>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</si>
  <si>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</si>
  <si>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</si>
  <si>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</si>
  <si>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</si>
  <si>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</si>
  <si>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</si>
  <si>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</si>
  <si>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</si>
  <si>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</si>
  <si>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</si>
  <si>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</si>
  <si>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</si>
  <si>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</si>
  <si>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</si>
  <si>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</si>
  <si>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</si>
  <si>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</si>
  <si>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</si>
  <si>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</si>
  <si>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</si>
  <si>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</si>
  <si>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</si>
  <si>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</si>
  <si>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</si>
  <si>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</si>
  <si>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</si>
  <si>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</si>
  <si>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</si>
  <si>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</si>
  <si>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</si>
  <si>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</si>
  <si>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</si>
  <si>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</si>
  <si>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</si>
  <si>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</si>
  <si>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</si>
  <si>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</si>
  <si>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</si>
  <si>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</si>
  <si>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</si>
  <si>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</si>
  <si>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</si>
  <si>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</si>
  <si>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</si>
  <si>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</si>
  <si>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</si>
  <si>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</si>
  <si>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</si>
  <si>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</si>
  <si>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</si>
  <si>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</si>
  <si>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</si>
  <si>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</si>
  <si>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</si>
  <si>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</si>
  <si>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</si>
  <si>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</si>
  <si>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</si>
  <si>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</si>
  <si>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</si>
  <si>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</si>
  <si>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</si>
  <si>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</si>
  <si>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</si>
  <si>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</si>
  <si>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</si>
  <si>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</si>
  <si>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</si>
  <si>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</si>
  <si>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</si>
  <si>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</si>
  <si>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</si>
  <si>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</si>
  <si>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</si>
  <si>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</si>
  <si>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</si>
  <si>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</si>
  <si>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</si>
  <si>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</si>
  <si>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</si>
  <si>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</si>
  <si>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</si>
  <si>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</si>
  <si>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</si>
  <si>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</si>
  <si>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</si>
  <si>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</si>
  <si>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</si>
  <si>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</si>
  <si>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</si>
  <si>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</si>
  <si>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</si>
  <si>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</si>
  <si>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</si>
  <si>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</si>
  <si>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</si>
  <si>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</si>
  <si>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</si>
  <si>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</si>
  <si>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</si>
  <si>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</si>
  <si>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</si>
  <si>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</si>
  <si>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</si>
  <si>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</si>
  <si>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</si>
  <si>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</si>
  <si>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</si>
  <si>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</si>
  <si>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</si>
  <si>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</si>
  <si>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</si>
  <si>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</si>
  <si>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</si>
  <si>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</si>
  <si>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</si>
  <si>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</si>
  <si>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</si>
  <si>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</si>
  <si>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</si>
  <si>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</si>
  <si>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</si>
  <si>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</si>
  <si>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</si>
  <si>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</si>
  <si>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</si>
  <si>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</si>
  <si>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</si>
  <si>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</si>
  <si>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</si>
  <si>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</si>
  <si>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</si>
  <si>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</si>
  <si>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</si>
  <si>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</si>
  <si>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</si>
  <si>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</si>
  <si>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</si>
  <si>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</si>
  <si>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</si>
  <si>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</si>
  <si>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</si>
  <si>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</si>
  <si>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</si>
  <si>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</si>
  <si>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</si>
  <si>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</si>
  <si>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</si>
  <si>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</si>
  <si>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</si>
  <si>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</si>
  <si>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</si>
  <si>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</si>
  <si>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</si>
  <si>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</si>
  <si>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</si>
  <si>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</si>
  <si>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</si>
  <si>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</si>
  <si>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</si>
  <si>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</si>
  <si>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</si>
  <si>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</si>
  <si>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</si>
  <si>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</si>
  <si>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</si>
  <si>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</si>
  <si>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</si>
  <si>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</si>
  <si>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</si>
  <si>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</si>
  <si>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</si>
  <si>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</si>
  <si>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</si>
  <si>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</si>
  <si>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</si>
  <si>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</si>
  <si>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</si>
  <si>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</si>
  <si>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</si>
  <si>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</si>
  <si>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</si>
  <si>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</si>
  <si>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</si>
  <si>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</si>
  <si>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</si>
  <si>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</si>
  <si>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</si>
  <si>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</si>
  <si>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</si>
  <si>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</si>
  <si>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</si>
  <si>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</si>
  <si>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</si>
  <si>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</si>
  <si>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</si>
  <si>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</si>
  <si>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</si>
  <si>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</si>
  <si>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</si>
  <si>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</si>
  <si>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</si>
  <si>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</si>
  <si>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</si>
  <si>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</si>
  <si>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</si>
  <si>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</si>
  <si>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</si>
  <si>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</si>
  <si>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</si>
  <si>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</si>
  <si>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</si>
  <si>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</si>
  <si>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</si>
  <si>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</si>
  <si>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</si>
  <si>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</si>
  <si>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</si>
  <si>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</si>
  <si>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</si>
  <si>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</si>
  <si>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</si>
  <si>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</si>
  <si>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</si>
  <si>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</si>
  <si>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</si>
  <si>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</si>
  <si>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</si>
  <si>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</si>
  <si>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</si>
  <si>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</si>
  <si>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</si>
  <si>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</si>
  <si>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</si>
  <si>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</si>
  <si>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</si>
  <si>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</si>
  <si>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</si>
  <si>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</si>
  <si>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</si>
  <si>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</si>
  <si>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</si>
  <si>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</si>
  <si>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</si>
  <si>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</si>
  <si>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</si>
  <si>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</si>
  <si>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</si>
  <si>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</si>
  <si>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</si>
  <si>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</si>
  <si>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</si>
  <si>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</si>
  <si>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</si>
  <si>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</si>
  <si>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</si>
  <si>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</si>
  <si>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</si>
  <si>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</si>
  <si>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</si>
  <si>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</si>
  <si>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</si>
  <si>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</si>
  <si>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</si>
  <si>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</si>
  <si>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</si>
  <si>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</si>
  <si>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</si>
  <si>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</si>
  <si>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</si>
  <si>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</si>
  <si>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</si>
  <si>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</si>
  <si>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</si>
  <si>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</si>
  <si>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</si>
  <si>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</si>
  <si>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</si>
  <si>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</si>
  <si>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</si>
  <si>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</si>
  <si>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</si>
  <si>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</si>
  <si>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</si>
  <si>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</si>
  <si>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</si>
  <si>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</si>
  <si>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</si>
  <si>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</si>
  <si>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</si>
  <si>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</si>
  <si>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</si>
  <si>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</si>
  <si>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</si>
  <si>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</si>
  <si>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</si>
  <si>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</si>
  <si>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</si>
  <si>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</si>
  <si>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</si>
  <si>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</si>
  <si>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</si>
  <si>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</si>
  <si>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</si>
  <si>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</si>
  <si>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</si>
  <si>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</si>
  <si>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</si>
  <si>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</si>
  <si>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</si>
  <si>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</si>
  <si>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</si>
  <si>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</si>
  <si>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</si>
  <si>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</si>
  <si>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</si>
  <si>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</si>
  <si>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</si>
  <si>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</si>
  <si>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</si>
  <si>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</si>
  <si>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</si>
  <si>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</si>
  <si>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</si>
  <si>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</si>
  <si>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</si>
  <si>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</si>
  <si>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</si>
  <si>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</si>
  <si>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</si>
  <si>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</si>
  <si>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</si>
  <si>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</si>
  <si>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</si>
  <si>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</si>
  <si>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</si>
  <si>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</si>
  <si>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</si>
  <si>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</si>
  <si>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</si>
  <si>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</si>
  <si>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</si>
  <si>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</si>
  <si>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</si>
  <si>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</si>
  <si>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</si>
  <si>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</si>
  <si>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</si>
  <si>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</si>
  <si>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</si>
  <si>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</si>
  <si>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</si>
  <si>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</si>
  <si>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</si>
  <si>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</si>
  <si>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</si>
  <si>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</si>
  <si>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</si>
  <si>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</si>
  <si>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</si>
  <si>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</si>
  <si>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</si>
  <si>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</si>
  <si>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</si>
  <si>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</si>
  <si>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</si>
  <si>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</si>
  <si>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</si>
  <si>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</si>
  <si>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</si>
  <si>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</si>
  <si>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</si>
  <si>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</si>
  <si>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</si>
  <si>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</si>
  <si>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</si>
  <si>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</si>
  <si>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</si>
  <si>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</si>
  <si>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</si>
  <si>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</si>
  <si>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</si>
  <si>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</si>
  <si>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</si>
  <si>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</si>
  <si>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</si>
  <si>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</si>
  <si>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</si>
  <si>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</si>
  <si>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</si>
  <si>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</si>
  <si>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</si>
  <si>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</si>
  <si>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</si>
  <si>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</si>
  <si>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</si>
  <si>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</si>
  <si>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</si>
  <si>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</si>
  <si>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</si>
  <si>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</si>
  <si>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</si>
  <si>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</si>
  <si>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</si>
  <si>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</si>
  <si>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</si>
  <si>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</si>
  <si>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</si>
  <si>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</si>
  <si>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</si>
  <si>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</si>
  <si>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</si>
  <si>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</si>
  <si>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</si>
  <si>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</si>
  <si>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</si>
  <si>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</si>
  <si>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</si>
  <si>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</si>
  <si>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</si>
  <si>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</si>
  <si>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</si>
  <si>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</si>
  <si>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</si>
  <si>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</si>
  <si>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</si>
  <si>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</si>
  <si>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</si>
  <si>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</si>
  <si>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</si>
  <si>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</si>
  <si>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</si>
  <si>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</si>
  <si>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</si>
  <si>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</si>
  <si>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</si>
  <si>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</si>
  <si>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</si>
  <si>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</si>
  <si>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</si>
  <si>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</si>
  <si>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</si>
  <si>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</si>
  <si>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</si>
  <si>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</si>
  <si>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</si>
  <si>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</si>
  <si>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</si>
  <si>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</si>
  <si>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</si>
  <si>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</si>
  <si>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</si>
  <si>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</si>
  <si>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</si>
  <si>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</si>
  <si>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</si>
  <si>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</si>
  <si>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</si>
  <si>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</si>
  <si>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</si>
  <si>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</si>
  <si>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</si>
  <si>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</si>
  <si>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</si>
  <si>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</si>
  <si>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</si>
  <si>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</si>
  <si>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</si>
  <si>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</si>
  <si>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</si>
  <si>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</si>
  <si>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</si>
  <si>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</si>
  <si>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</si>
  <si>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</si>
  <si>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</si>
  <si>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</si>
  <si>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</si>
  <si>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</si>
  <si>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</si>
  <si>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</si>
  <si>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</si>
  <si>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</si>
  <si>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</si>
  <si>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</si>
  <si>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</si>
  <si>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</si>
  <si>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</si>
  <si>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</si>
  <si>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</si>
  <si>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</si>
  <si>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</si>
  <si>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</si>
  <si>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</si>
  <si>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</si>
  <si>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</si>
  <si>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</si>
  <si>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</si>
  <si>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</si>
  <si>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</si>
  <si>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</si>
  <si>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</si>
  <si>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</si>
  <si>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</si>
  <si>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</si>
  <si>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</si>
  <si>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</si>
  <si>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</si>
  <si>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</si>
  <si>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</si>
  <si>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</si>
  <si>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</si>
  <si>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</si>
  <si>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</si>
  <si>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</si>
  <si>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</si>
  <si>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</si>
  <si>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</si>
  <si>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</si>
  <si>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</si>
  <si>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</si>
  <si>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</si>
  <si>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</si>
  <si>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</si>
  <si>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</si>
  <si>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</si>
  <si>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</si>
  <si>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</si>
  <si>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</si>
  <si>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</si>
  <si>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</si>
  <si>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</si>
  <si>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</si>
  <si>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</si>
  <si>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</si>
  <si>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</si>
  <si>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</si>
  <si>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</si>
  <si>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</si>
  <si>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</si>
  <si>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</si>
  <si>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</si>
  <si>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</si>
  <si>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</si>
  <si>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</si>
  <si>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</si>
  <si>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</si>
  <si>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</si>
  <si>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</si>
  <si>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</si>
  <si>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</si>
  <si>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</si>
  <si>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</si>
  <si>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</si>
  <si>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</si>
  <si>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</si>
  <si>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</si>
  <si>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</si>
  <si>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</si>
  <si>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</si>
  <si>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</si>
  <si>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</si>
  <si>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</si>
  <si>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</si>
  <si>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</si>
  <si>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</si>
  <si>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</si>
  <si>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</si>
  <si>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</si>
  <si>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</si>
  <si>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</si>
  <si>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</si>
  <si>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</si>
  <si>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</si>
  <si>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</si>
  <si>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</si>
  <si>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</si>
  <si>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</si>
  <si>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</si>
  <si>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</si>
  <si>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</si>
  <si>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</si>
  <si>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</si>
  <si>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</si>
  <si>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</si>
  <si>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</si>
  <si>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</si>
  <si>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</si>
  <si>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</si>
  <si>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</si>
  <si>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</si>
  <si>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</si>
  <si>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</si>
  <si>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</si>
  <si>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</si>
  <si>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</si>
  <si>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</si>
  <si>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</si>
  <si>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</si>
  <si>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</si>
  <si>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</si>
  <si>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</si>
  <si>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</si>
  <si>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</si>
  <si>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</si>
  <si>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</si>
  <si>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</si>
  <si>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</si>
  <si>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</si>
  <si>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</si>
  <si>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</si>
  <si>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</si>
  <si>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</si>
  <si>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</si>
  <si>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</si>
  <si>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</si>
  <si>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</si>
  <si>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</si>
  <si>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</si>
  <si>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</si>
  <si>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</si>
  <si>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</si>
  <si>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</si>
  <si>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</si>
  <si>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</si>
  <si>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</si>
  <si>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</si>
  <si>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</si>
  <si>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</si>
  <si>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</si>
  <si>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</si>
  <si>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</si>
  <si>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</si>
  <si>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</si>
  <si>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</si>
  <si>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</si>
  <si>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</si>
  <si>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</si>
  <si>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</si>
  <si>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</si>
  <si>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</si>
  <si>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</si>
  <si>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</si>
  <si>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</si>
  <si>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</si>
  <si>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</si>
  <si>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</si>
  <si>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</si>
  <si>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</si>
  <si>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</si>
  <si>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</si>
  <si>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</si>
  <si>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</si>
  <si>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</si>
  <si>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</si>
  <si>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</si>
  <si>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</si>
  <si>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</si>
  <si>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</si>
  <si>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</si>
  <si>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</si>
  <si>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</si>
  <si>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</si>
  <si>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</si>
  <si>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</si>
  <si>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</si>
  <si>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</si>
  <si>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</si>
  <si>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</si>
  <si>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</si>
  <si>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</si>
  <si>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</si>
  <si>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</si>
  <si>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</si>
  <si>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</si>
  <si>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</si>
  <si>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</si>
  <si>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</si>
  <si>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</si>
  <si>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</si>
  <si>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</si>
  <si>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</si>
  <si>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</si>
  <si>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</si>
  <si>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</si>
  <si>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</si>
  <si>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</si>
  <si>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</si>
  <si>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</si>
  <si>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</si>
  <si>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</si>
  <si>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</si>
  <si>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</si>
  <si>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</si>
  <si>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</si>
  <si>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</si>
  <si>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</si>
  <si>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</si>
  <si>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</si>
  <si>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</si>
  <si>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</si>
  <si>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</si>
  <si>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</si>
  <si>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</si>
  <si>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</si>
  <si>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</si>
  <si>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</si>
  <si>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</si>
  <si>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</si>
  <si>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</si>
  <si>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</si>
  <si>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</si>
  <si>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</si>
  <si>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</si>
  <si>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</si>
  <si>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</si>
  <si>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</si>
  <si>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</si>
  <si>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</si>
  <si>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</si>
  <si>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</si>
  <si>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</si>
  <si>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</si>
  <si>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</si>
  <si>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</si>
  <si>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</si>
  <si>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</si>
  <si>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</si>
  <si>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</si>
  <si>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</si>
  <si>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</si>
  <si>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</si>
  <si>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</si>
  <si>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</si>
  <si>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</si>
  <si>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</si>
  <si>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</si>
  <si>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</si>
  <si>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</si>
  <si>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</si>
  <si>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</si>
  <si>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</si>
  <si>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</si>
  <si>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</si>
  <si>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</si>
  <si>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</si>
  <si>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</si>
  <si>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</si>
  <si>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</si>
  <si>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</si>
  <si>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</si>
  <si>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</si>
  <si>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</si>
  <si>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</si>
  <si>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</si>
  <si>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</si>
  <si>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</si>
  <si>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</si>
  <si>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</si>
  <si>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</si>
  <si>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</si>
  <si>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</si>
  <si>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</si>
  <si>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</si>
  <si>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</si>
  <si>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</si>
  <si>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</si>
  <si>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</si>
  <si>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</si>
  <si>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</si>
  <si>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</si>
  <si>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</si>
  <si>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</si>
  <si>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</si>
  <si>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</si>
  <si>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</si>
  <si>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</si>
  <si>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</si>
  <si>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</si>
  <si>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</si>
  <si>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</si>
  <si>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</si>
  <si>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</si>
  <si>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</si>
  <si>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</si>
  <si>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</si>
  <si>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</si>
  <si>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</si>
  <si>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</si>
  <si>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</si>
  <si>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</si>
  <si>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</si>
  <si>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</si>
  <si>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</si>
  <si>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</si>
  <si>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</si>
  <si>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</si>
  <si>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</si>
  <si>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</si>
  <si>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</si>
  <si>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</si>
  <si>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</si>
  <si>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</si>
  <si>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</si>
  <si>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</si>
  <si>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</si>
  <si>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</si>
  <si>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</si>
  <si>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</si>
  <si>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</si>
  <si>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</si>
  <si>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</si>
  <si>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</si>
  <si>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</si>
  <si>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</si>
  <si>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</si>
  <si>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</si>
  <si>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</si>
  <si>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</si>
  <si>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</si>
  <si>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</si>
  <si>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</si>
  <si>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</si>
  <si>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</si>
  <si>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</si>
  <si>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</si>
  <si>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</si>
  <si>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</si>
  <si>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</si>
  <si>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</si>
  <si>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</si>
  <si>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</si>
  <si>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</si>
  <si>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</si>
  <si>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</si>
  <si>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</si>
  <si>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</si>
  <si>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</si>
  <si>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</si>
  <si>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</si>
  <si>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</si>
  <si>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</si>
  <si>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</si>
  <si>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</si>
  <si>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</si>
  <si>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</si>
  <si>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</si>
  <si>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</si>
  <si>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</si>
  <si>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</si>
  <si>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</si>
  <si>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</si>
  <si>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</si>
  <si>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</si>
  <si>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</si>
  <si>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</si>
  <si>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</si>
  <si>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</si>
  <si>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</si>
  <si>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</si>
  <si>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</si>
  <si>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</si>
  <si>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</si>
  <si>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</si>
  <si>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</si>
  <si>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</si>
  <si>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</si>
  <si>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</si>
  <si>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</si>
  <si>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</si>
  <si>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</si>
  <si>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</si>
  <si>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</si>
  <si>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</si>
  <si>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</si>
  <si>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</si>
  <si>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</si>
  <si>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</si>
  <si>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</si>
  <si>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</si>
  <si>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</si>
  <si>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</si>
  <si>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</si>
  <si>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</si>
  <si>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</si>
  <si>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</si>
  <si>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</si>
  <si>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</si>
  <si>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</si>
  <si>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</si>
  <si>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</si>
  <si>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</si>
  <si>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</si>
  <si>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</si>
  <si>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</si>
  <si>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</si>
  <si>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</si>
  <si>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</si>
  <si>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</si>
  <si>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</si>
  <si>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</si>
  <si>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</si>
  <si>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</si>
  <si>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</si>
  <si>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</si>
  <si>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</si>
  <si>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</si>
  <si>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</si>
  <si>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</si>
  <si>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</si>
  <si>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</si>
  <si>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</si>
  <si>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</si>
  <si>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</si>
  <si>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</si>
  <si>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</si>
  <si>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</si>
  <si>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</si>
  <si>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</si>
  <si>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</si>
  <si>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</si>
  <si>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</si>
  <si>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</si>
  <si>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</si>
  <si>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</si>
  <si>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</si>
  <si>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</si>
  <si>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</si>
  <si>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</si>
  <si>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</si>
  <si>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</si>
  <si>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</si>
  <si>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</si>
  <si>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</si>
  <si>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</si>
  <si>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</si>
  <si>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</si>
  <si>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</si>
  <si>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</si>
  <si>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</si>
  <si>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</si>
  <si>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</si>
  <si>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</si>
  <si>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</si>
  <si>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</si>
  <si>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</si>
  <si>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</si>
  <si>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</si>
  <si>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</si>
  <si>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</si>
  <si>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</si>
  <si>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</si>
  <si>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</si>
  <si>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</si>
  <si>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</si>
  <si>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</si>
  <si>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</si>
  <si>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</si>
  <si>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</si>
  <si>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</si>
  <si>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</si>
  <si>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</si>
  <si>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</si>
  <si>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</si>
  <si>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</si>
  <si>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</si>
  <si>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</si>
  <si>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</si>
  <si>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</si>
  <si>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</si>
  <si>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</si>
  <si>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</si>
  <si>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</si>
  <si>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</si>
  <si>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</si>
  <si>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</si>
  <si>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</si>
  <si>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</si>
  <si>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</si>
  <si>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</si>
  <si>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</si>
  <si>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</si>
  <si>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</si>
  <si>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</si>
  <si>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</si>
  <si>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</si>
  <si>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</si>
  <si>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</si>
  <si>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</si>
  <si>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</si>
  <si>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</si>
  <si>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</si>
  <si>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</si>
  <si>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</si>
  <si>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</si>
  <si>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</si>
  <si>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</si>
  <si>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</si>
  <si>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</si>
  <si>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</si>
  <si>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</si>
  <si>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</si>
  <si>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</si>
  <si>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</si>
  <si>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</si>
  <si>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</si>
  <si>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</si>
  <si>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</si>
  <si>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</si>
  <si>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</si>
  <si>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</si>
  <si>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</si>
  <si>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</si>
  <si>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</si>
  <si>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</si>
  <si>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</si>
  <si>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</si>
  <si>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</si>
  <si>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</si>
  <si>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</si>
  <si>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</si>
  <si>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</si>
  <si>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</si>
  <si>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</si>
  <si>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</si>
  <si>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</si>
  <si>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</si>
  <si>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</si>
  <si>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</si>
  <si>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</si>
  <si>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</si>
  <si>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</si>
  <si>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</si>
  <si>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</si>
  <si>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</si>
  <si>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</si>
  <si>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</si>
  <si>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</si>
  <si>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</si>
  <si>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</si>
  <si>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</si>
  <si>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</si>
  <si>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</si>
  <si>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</si>
  <si>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</si>
  <si>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</si>
  <si>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</si>
  <si>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</si>
  <si>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</si>
  <si>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</si>
  <si>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</si>
  <si>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</si>
  <si>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</si>
  <si>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</si>
  <si>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</si>
  <si>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</si>
  <si>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</si>
  <si>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</si>
  <si>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</si>
  <si>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</si>
  <si>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</si>
  <si>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</si>
  <si>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</si>
  <si>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</si>
  <si>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</si>
  <si>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</si>
  <si>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</si>
  <si>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</si>
  <si>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</si>
  <si>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</si>
  <si>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</si>
  <si>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</si>
  <si>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</si>
  <si>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</si>
  <si>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</si>
  <si>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</si>
  <si>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</si>
  <si>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</si>
  <si>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</si>
  <si>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</si>
  <si>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</si>
  <si>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</si>
  <si>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</si>
  <si>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</si>
  <si>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</si>
  <si>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</si>
  <si>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</si>
  <si>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</si>
  <si>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</si>
  <si>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</si>
  <si>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</si>
  <si>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</si>
  <si>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</si>
  <si>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</si>
  <si>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</si>
  <si>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</si>
  <si>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</si>
  <si>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</si>
  <si>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</si>
  <si>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</si>
  <si>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</si>
  <si>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</si>
  <si>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</si>
  <si>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</si>
  <si>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</si>
  <si>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</si>
  <si>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</si>
  <si>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</si>
  <si>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</si>
  <si>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</si>
  <si>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</si>
  <si>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</si>
  <si>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</si>
  <si>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</si>
  <si>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</si>
  <si>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</si>
  <si>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</si>
  <si>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</si>
  <si>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</si>
  <si>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</si>
  <si>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</si>
  <si>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</si>
  <si>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</si>
  <si>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</si>
  <si>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</si>
  <si>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</si>
  <si>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</si>
  <si>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</si>
  <si>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</si>
  <si>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</si>
  <si>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</si>
  <si>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</si>
  <si>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</si>
  <si>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</si>
  <si>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</si>
  <si>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</si>
  <si>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</si>
  <si>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</si>
  <si>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</si>
  <si>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</si>
  <si>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</si>
  <si>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</si>
  <si>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</si>
  <si>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</si>
  <si>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</si>
  <si>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</si>
  <si>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</si>
  <si>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</si>
  <si>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</si>
  <si>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</si>
  <si>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</si>
  <si>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</si>
  <si>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</si>
  <si>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</si>
  <si>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</si>
  <si>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</si>
  <si>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</si>
  <si>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</si>
  <si>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</si>
  <si>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</si>
  <si>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</si>
  <si>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</si>
  <si>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</si>
  <si>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</si>
  <si>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</si>
  <si>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</si>
  <si>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</si>
  <si>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</si>
  <si>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</si>
  <si>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</si>
  <si>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</si>
  <si>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</si>
  <si>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</si>
  <si>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</si>
  <si>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</si>
  <si>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</si>
  <si>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</si>
  <si>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</si>
  <si>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</si>
  <si>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</si>
  <si>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</si>
  <si>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</si>
  <si>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</si>
  <si>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</si>
  <si>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</si>
  <si>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</si>
  <si>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</si>
  <si>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</si>
  <si>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</si>
  <si>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</si>
  <si>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</si>
  <si>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</si>
  <si>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</si>
  <si>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</si>
  <si>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</si>
  <si>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</si>
  <si>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</si>
  <si>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</si>
  <si>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</si>
  <si>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</si>
  <si>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</si>
  <si>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</si>
  <si>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</si>
  <si>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</si>
  <si>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</si>
  <si>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</si>
  <si>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</si>
  <si>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</si>
  <si>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</si>
  <si>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</si>
  <si>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</si>
  <si>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</si>
  <si>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</si>
  <si>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</si>
  <si>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</si>
  <si>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</si>
  <si>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</si>
  <si>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</si>
  <si>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</si>
  <si>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</si>
  <si>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</si>
  <si>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</si>
  <si>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</si>
  <si>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</si>
  <si>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</si>
  <si>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</si>
  <si>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</si>
  <si>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</si>
  <si>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</si>
  <si>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</si>
  <si>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</si>
  <si>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</si>
  <si>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</si>
  <si>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</si>
  <si>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</si>
  <si>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</si>
  <si>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</si>
  <si>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</si>
  <si>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</si>
  <si>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</si>
  <si>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</si>
  <si>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</si>
  <si>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</si>
  <si>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</si>
  <si>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</si>
  <si>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</si>
  <si>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</si>
  <si>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</si>
  <si>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</si>
  <si>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</si>
  <si>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</si>
  <si>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</si>
  <si>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</si>
  <si>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</si>
  <si>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</si>
  <si>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</si>
  <si>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</si>
  <si>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</si>
  <si>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</si>
  <si>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</si>
  <si>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</si>
  <si>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</si>
  <si>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</si>
  <si>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</si>
  <si>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</si>
  <si>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</si>
  <si>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</si>
  <si>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</si>
  <si>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</si>
  <si>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</si>
  <si>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</si>
  <si>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</si>
  <si>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</si>
  <si>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</si>
  <si>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</si>
  <si>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</si>
  <si>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</si>
  <si>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</si>
  <si>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</si>
  <si>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</si>
  <si>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</si>
  <si>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</si>
  <si>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</si>
  <si>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</si>
  <si>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</si>
  <si>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</si>
  <si>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</si>
  <si>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</si>
  <si>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</si>
  <si>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</si>
  <si>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</si>
  <si>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</si>
  <si>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</si>
  <si>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</si>
  <si>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</si>
  <si>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</si>
  <si>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</si>
  <si>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</si>
  <si>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</si>
  <si>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</si>
  <si>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</si>
  <si>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</si>
  <si>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</si>
  <si>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</si>
  <si>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</si>
  <si>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</si>
  <si>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</si>
  <si>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</si>
  <si>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</si>
  <si>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</si>
  <si>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</si>
  <si>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</si>
  <si>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</si>
  <si>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</si>
  <si>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</si>
  <si>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</si>
  <si>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</si>
  <si>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</si>
  <si>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</si>
  <si>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</si>
  <si>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</si>
  <si>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</si>
  <si>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</si>
  <si>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</si>
  <si>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</si>
  <si>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</si>
  <si>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</si>
  <si>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</si>
  <si>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</si>
  <si>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</si>
  <si>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</si>
  <si>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</si>
  <si>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</si>
  <si>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</si>
  <si>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</si>
  <si>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</si>
  <si>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</si>
  <si>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</si>
  <si>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</si>
  <si>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</si>
  <si>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</si>
  <si>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</si>
  <si>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</si>
  <si>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</si>
  <si>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</si>
  <si>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</si>
  <si>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</si>
  <si>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</si>
  <si>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</si>
  <si>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</si>
  <si>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</si>
  <si>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</si>
  <si>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</si>
  <si>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</si>
  <si>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</si>
  <si>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</si>
  <si>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</si>
  <si>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</si>
  <si>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</si>
  <si>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</si>
  <si>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</si>
  <si>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</si>
  <si>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</si>
  <si>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</si>
  <si>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</si>
  <si>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</si>
  <si>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</si>
  <si>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</si>
  <si>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</si>
  <si>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</si>
  <si>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</si>
  <si>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</si>
  <si>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</si>
  <si>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</si>
  <si>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</si>
  <si>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</si>
  <si>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</si>
  <si>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</si>
  <si>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</si>
  <si>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</si>
  <si>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</si>
  <si>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</si>
  <si>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</si>
  <si>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</si>
  <si>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</si>
  <si>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</si>
  <si>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</si>
  <si>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</si>
  <si>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</si>
  <si>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</si>
  <si>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</si>
  <si>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</si>
  <si>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</si>
  <si>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</si>
  <si>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</si>
  <si>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</si>
  <si>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</si>
  <si>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</si>
  <si>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</si>
  <si>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</si>
  <si>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</si>
  <si>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</si>
  <si>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</si>
  <si>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</si>
  <si>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</si>
  <si>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</si>
  <si>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</si>
  <si>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</si>
  <si>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</si>
  <si>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</si>
  <si>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</si>
  <si>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</si>
  <si>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</si>
  <si>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</si>
  <si>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</si>
  <si>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</si>
  <si>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</si>
  <si>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</si>
  <si>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</si>
  <si>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</si>
  <si>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</si>
  <si>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</si>
  <si>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</si>
  <si>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</si>
  <si>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</si>
  <si>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</si>
  <si>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</si>
  <si>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</si>
  <si>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</si>
  <si>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</si>
  <si>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</si>
  <si>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</si>
  <si>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</si>
  <si>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</si>
  <si>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</si>
  <si>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</si>
  <si>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</si>
  <si>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</si>
  <si>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</si>
  <si>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</si>
  <si>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</si>
  <si>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</si>
  <si>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</si>
  <si>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</si>
  <si>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</si>
  <si>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</si>
  <si>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</si>
  <si>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</si>
  <si>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</si>
  <si>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</si>
  <si>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</si>
  <si>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</si>
  <si>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</si>
  <si>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</si>
  <si>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</si>
  <si>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</si>
  <si>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</si>
  <si>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</si>
  <si>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</si>
  <si>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</si>
  <si>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</si>
  <si>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</si>
  <si>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</si>
  <si>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</si>
  <si>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</si>
  <si>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</si>
  <si>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</si>
  <si>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</si>
  <si>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</si>
  <si>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</si>
  <si>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</si>
  <si>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</si>
  <si>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</si>
  <si>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</si>
  <si>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</si>
  <si>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</si>
  <si>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</si>
  <si>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</si>
  <si>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</si>
  <si>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</si>
  <si>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</si>
  <si>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</si>
  <si>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</si>
  <si>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</si>
  <si>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</si>
  <si>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</si>
  <si>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</si>
  <si>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</si>
  <si>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</si>
  <si>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</si>
  <si>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</si>
  <si>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</si>
  <si>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</si>
  <si>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</si>
  <si>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</si>
  <si>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</si>
  <si>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</si>
  <si>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</si>
  <si>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</si>
  <si>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</si>
  <si>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</si>
  <si>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</si>
  <si>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</si>
  <si>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</si>
  <si>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</si>
  <si>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</si>
  <si>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</si>
  <si>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</si>
  <si>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</si>
  <si>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</si>
  <si>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</si>
  <si>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</si>
  <si>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</si>
  <si>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</si>
  <si>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</si>
  <si>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</si>
  <si>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</si>
  <si>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</si>
  <si>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</si>
  <si>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</si>
  <si>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</si>
  <si>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</si>
  <si>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</si>
  <si>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</si>
  <si>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</si>
  <si>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</si>
  <si>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</si>
  <si>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</si>
  <si>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</si>
  <si>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</si>
  <si>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</si>
  <si>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</si>
  <si>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</si>
  <si>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</si>
  <si>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</si>
  <si>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</si>
  <si>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</si>
  <si>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</si>
  <si>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</si>
  <si>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</si>
  <si>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</si>
  <si>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</si>
  <si>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</si>
  <si>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</si>
  <si>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</si>
  <si>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</si>
  <si>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</si>
  <si>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</si>
  <si>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</si>
  <si>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</si>
  <si>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</si>
  <si>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</si>
  <si>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</si>
  <si>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</si>
  <si>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</si>
  <si>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</si>
  <si>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</si>
  <si>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</si>
  <si>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</si>
  <si>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</si>
  <si>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</si>
  <si>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</si>
  <si>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</si>
  <si>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</si>
  <si>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</si>
  <si>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</si>
  <si>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</si>
  <si>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</si>
  <si>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</si>
  <si>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</si>
  <si>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</si>
  <si>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</si>
  <si>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</si>
  <si>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</si>
  <si>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</si>
  <si>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</si>
  <si>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</si>
  <si>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</si>
  <si>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</si>
  <si>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</si>
  <si>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</si>
  <si>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</si>
  <si>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</si>
  <si>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</si>
  <si>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</si>
  <si>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</si>
  <si>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</si>
  <si>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</si>
  <si>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</si>
  <si>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</si>
  <si>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</si>
  <si>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</si>
  <si>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</si>
  <si>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</si>
  <si>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</si>
  <si>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</si>
  <si>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</si>
  <si>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</si>
  <si>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</si>
  <si>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</si>
  <si>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</si>
  <si>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</si>
  <si>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</si>
  <si>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</si>
  <si>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</si>
  <si>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</si>
  <si>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</si>
  <si>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</si>
  <si>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</si>
  <si>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</si>
  <si>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</si>
  <si>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</si>
  <si>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</si>
  <si>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</si>
  <si>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</si>
  <si>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</si>
  <si>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</si>
  <si>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</si>
  <si>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</si>
  <si>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</si>
  <si>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</si>
  <si>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</si>
  <si>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</si>
  <si>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</si>
  <si>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</si>
  <si>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</si>
  <si>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</si>
  <si>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</si>
  <si>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</si>
  <si>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</si>
  <si>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</si>
  <si>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</si>
  <si>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</si>
  <si>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</si>
  <si>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</si>
  <si>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</si>
  <si>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</si>
  <si>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</si>
  <si>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</si>
  <si>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</si>
  <si>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</si>
  <si>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</si>
  <si>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</si>
  <si>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</si>
  <si>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</si>
  <si>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</si>
  <si>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</si>
  <si>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</si>
  <si>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</si>
  <si>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</si>
  <si>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</si>
  <si>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</si>
  <si>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</si>
  <si>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</si>
  <si>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</si>
  <si>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</si>
  <si>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</si>
  <si>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</si>
  <si>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</si>
  <si>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</si>
  <si>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</si>
  <si>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</si>
  <si>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</si>
  <si>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</si>
  <si>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</si>
  <si>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</si>
  <si>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</si>
  <si>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</si>
  <si>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</si>
  <si>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</si>
  <si>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</si>
  <si>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</si>
  <si>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</si>
  <si>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</si>
  <si>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</si>
  <si>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</si>
  <si>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</si>
  <si>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</si>
  <si>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</si>
  <si>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</si>
  <si>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</si>
  <si>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</si>
  <si>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</si>
  <si>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</si>
  <si>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</si>
  <si>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</si>
  <si>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</si>
  <si>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</si>
  <si>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</si>
  <si>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</si>
  <si>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</si>
  <si>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</si>
  <si>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</si>
  <si>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</si>
  <si>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</si>
  <si>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</si>
  <si>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</si>
  <si>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</si>
  <si>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</si>
  <si>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</si>
  <si>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</si>
  <si>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</si>
  <si>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</si>
  <si>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</si>
  <si>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</si>
  <si>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</si>
  <si>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</si>
  <si>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</si>
  <si>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</si>
  <si>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</si>
  <si>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</si>
  <si>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</si>
  <si>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</si>
  <si>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</si>
  <si>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</si>
  <si>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</si>
  <si>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</si>
  <si>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</si>
  <si>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</si>
  <si>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</si>
  <si>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</si>
  <si>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</si>
  <si>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</si>
  <si>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</si>
  <si>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</si>
  <si>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</si>
  <si>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</si>
  <si>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</si>
  <si>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</si>
  <si>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</si>
  <si>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</si>
  <si>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</si>
  <si>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</si>
  <si>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</si>
  <si>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</si>
  <si>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</si>
  <si>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</si>
  <si>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</si>
  <si>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</si>
  <si>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</si>
  <si>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</si>
  <si>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</si>
  <si>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</si>
  <si>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</si>
  <si>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</si>
  <si>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</si>
  <si>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</si>
  <si>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</si>
  <si>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</si>
  <si>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</si>
  <si>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</si>
  <si>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</si>
  <si>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</si>
  <si>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</si>
  <si>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</si>
  <si>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</si>
  <si>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</si>
  <si>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</si>
  <si>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</si>
  <si>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</si>
  <si>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</si>
  <si>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</si>
  <si>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</si>
  <si>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</si>
  <si>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</si>
  <si>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</si>
  <si>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</si>
  <si>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</si>
  <si>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</si>
  <si>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</si>
  <si>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</si>
  <si>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</si>
  <si>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</si>
  <si>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</si>
  <si>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</si>
  <si>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</si>
  <si>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</si>
  <si>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</si>
  <si>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</si>
  <si>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</si>
  <si>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</si>
  <si>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</si>
  <si>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</si>
  <si>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</si>
  <si>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</si>
  <si>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</si>
  <si>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</si>
  <si>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</si>
  <si>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</si>
  <si>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</si>
  <si>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</si>
  <si>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</si>
  <si>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</si>
  <si>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</si>
  <si>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</si>
  <si>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</si>
  <si>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</si>
  <si>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</si>
  <si>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</si>
  <si>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</si>
  <si>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</si>
  <si>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</si>
  <si>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</si>
  <si>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</si>
  <si>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</si>
  <si>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</si>
  <si>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</si>
  <si>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</si>
  <si>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</si>
  <si>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</si>
  <si>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</si>
  <si>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</si>
  <si>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</si>
  <si>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</si>
  <si>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</si>
  <si>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</si>
  <si>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</si>
  <si>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</si>
  <si>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</si>
  <si>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</si>
  <si>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</si>
  <si>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</si>
  <si>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</si>
  <si>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</si>
  <si>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</si>
  <si>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</si>
  <si>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</si>
  <si>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</si>
  <si>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</si>
  <si>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</si>
  <si>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</si>
  <si>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</si>
  <si>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</si>
  <si>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</si>
  <si>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</si>
  <si>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</si>
  <si>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</si>
  <si>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</si>
  <si>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</si>
  <si>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</si>
  <si>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</si>
  <si>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</si>
  <si>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</si>
  <si>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</si>
  <si>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</si>
  <si>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</si>
  <si>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</si>
  <si>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</si>
  <si>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</si>
  <si>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</si>
  <si>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</si>
  <si>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</si>
  <si>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</si>
  <si>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</si>
  <si>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</si>
  <si>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</si>
  <si>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</si>
  <si>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</si>
  <si>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</si>
  <si>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</si>
  <si>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</si>
  <si>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</si>
  <si>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</si>
  <si>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</si>
  <si>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</si>
  <si>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</si>
  <si>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</si>
  <si>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</si>
  <si>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</si>
  <si>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</si>
  <si>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</si>
  <si>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</si>
  <si>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</si>
  <si>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</si>
  <si>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</si>
  <si>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</si>
  <si>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</si>
  <si>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</si>
  <si>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</si>
  <si>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</si>
  <si>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</si>
  <si>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</si>
  <si>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</si>
  <si>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</si>
  <si>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</si>
  <si>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</si>
  <si>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</si>
  <si>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</si>
  <si>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</si>
  <si>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</si>
  <si>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</si>
  <si>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</si>
  <si>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</si>
  <si>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</si>
  <si>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</si>
  <si>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</si>
  <si>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</si>
  <si>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</si>
  <si>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</si>
  <si>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</si>
  <si>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</si>
  <si>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</si>
  <si>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</si>
  <si>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</si>
  <si>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</si>
  <si>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</si>
  <si>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</si>
  <si>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</si>
  <si>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</si>
  <si>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</si>
  <si>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</si>
  <si>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</si>
  <si>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</si>
  <si>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</si>
  <si>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</si>
  <si>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</si>
  <si>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</si>
  <si>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</si>
  <si>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</si>
  <si>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</si>
  <si>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</si>
  <si>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</si>
  <si>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</si>
  <si>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</si>
  <si>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</si>
  <si>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</si>
  <si>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</si>
  <si>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</si>
  <si>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</si>
  <si>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</si>
  <si>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</si>
  <si>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</si>
  <si>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</si>
  <si>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</si>
  <si>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</si>
  <si>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</si>
  <si>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</si>
  <si>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</si>
  <si>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</si>
  <si>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</si>
  <si>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</si>
  <si>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</si>
  <si>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</si>
  <si>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</si>
  <si>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</si>
  <si>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</si>
  <si>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</si>
  <si>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</si>
  <si>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</si>
  <si>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</si>
  <si>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</si>
  <si>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</si>
  <si>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</si>
  <si>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</si>
  <si>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</si>
  <si>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</si>
  <si>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</si>
  <si>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</si>
  <si>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</si>
  <si>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</si>
  <si>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</si>
  <si>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</si>
  <si>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</si>
  <si>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</si>
  <si>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</si>
  <si>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</si>
  <si>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</si>
  <si>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</si>
  <si>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</si>
  <si>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</si>
  <si>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</si>
  <si>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</si>
  <si>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</si>
  <si>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</si>
  <si>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</si>
  <si>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</si>
  <si>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</si>
  <si>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</si>
  <si>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</si>
  <si>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</si>
  <si>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</si>
  <si>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</si>
  <si>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</si>
  <si>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</si>
  <si>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</si>
  <si>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</si>
  <si>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</si>
  <si>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</si>
  <si>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</si>
  <si>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</si>
  <si>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</si>
  <si>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</si>
  <si>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</si>
  <si>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</si>
  <si>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</si>
  <si>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</si>
  <si>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</si>
  <si>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</si>
  <si>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</si>
  <si>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</si>
  <si>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</si>
  <si>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</si>
  <si>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</si>
  <si>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</si>
  <si>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</si>
  <si>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</si>
  <si>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</si>
  <si>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</si>
  <si>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</si>
  <si>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</si>
  <si>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</si>
  <si>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</si>
  <si>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</si>
  <si>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</si>
  <si>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</si>
  <si>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</si>
  <si>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</si>
  <si>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</si>
  <si>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</si>
  <si>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</si>
  <si>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</si>
  <si>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</si>
  <si>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</si>
  <si>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</si>
  <si>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</si>
  <si>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</si>
  <si>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</si>
  <si>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</si>
  <si>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</si>
  <si>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</si>
  <si>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</si>
  <si>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</si>
  <si>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</si>
  <si>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</si>
  <si>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</si>
  <si>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</si>
  <si>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</si>
  <si>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</si>
  <si>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</si>
  <si>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</si>
  <si>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</si>
  <si>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</si>
  <si>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</si>
  <si>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</si>
  <si>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</si>
  <si>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</si>
  <si>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</si>
  <si>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</si>
  <si>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</si>
  <si>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</si>
  <si>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</si>
  <si>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</si>
  <si>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</si>
  <si>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</si>
  <si>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</si>
  <si>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</si>
  <si>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</si>
  <si>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</si>
  <si>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</si>
  <si>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</si>
  <si>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</si>
  <si>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</si>
  <si>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</si>
  <si>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</si>
  <si>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</si>
  <si>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</si>
  <si>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</si>
  <si>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</si>
  <si>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</si>
  <si>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</si>
  <si>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</si>
  <si>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</si>
  <si>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</si>
  <si>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</si>
  <si>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</si>
  <si>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</si>
  <si>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</si>
  <si>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</si>
  <si>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</si>
  <si>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</si>
  <si>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</si>
  <si>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</si>
  <si>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</si>
  <si>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</si>
  <si>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</si>
  <si>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</si>
  <si>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</si>
  <si>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</si>
  <si>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</si>
  <si>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</si>
  <si>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</si>
  <si>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</si>
  <si>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</si>
  <si>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</si>
  <si>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</si>
  <si>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</si>
  <si>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</si>
  <si>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</si>
  <si>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</si>
  <si>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</si>
  <si>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</si>
  <si>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</si>
  <si>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</si>
  <si>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</si>
  <si>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</si>
  <si>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</si>
  <si>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</si>
  <si>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</si>
  <si>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</si>
  <si>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</si>
  <si>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</si>
  <si>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</si>
  <si>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</si>
  <si>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</si>
  <si>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</si>
  <si>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</si>
  <si>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</si>
  <si>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</si>
  <si>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</si>
  <si>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</si>
  <si>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</si>
  <si>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</si>
  <si>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</si>
  <si>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</si>
  <si>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</si>
  <si>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</si>
  <si>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</si>
  <si>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</si>
  <si>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</si>
  <si>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</si>
  <si>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</si>
  <si>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</si>
  <si>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</si>
  <si>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</si>
  <si>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</si>
  <si>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</si>
  <si>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</si>
  <si>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</si>
  <si>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</si>
  <si>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</si>
  <si>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</si>
  <si>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</si>
  <si>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</si>
  <si>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</si>
  <si>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</si>
  <si>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</si>
  <si>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</si>
  <si>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</si>
  <si>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</si>
  <si>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</si>
  <si>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</si>
  <si>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</si>
  <si>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</si>
  <si>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</si>
  <si>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</si>
  <si>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</si>
  <si>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</si>
  <si>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</si>
  <si>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</si>
  <si>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</si>
  <si>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</si>
  <si>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</si>
  <si>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</si>
  <si>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</si>
  <si>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</si>
  <si>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</si>
  <si>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</si>
  <si>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</si>
  <si>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</si>
  <si>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</si>
  <si>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</si>
  <si>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</si>
  <si>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</si>
  <si>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</si>
  <si>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</si>
  <si>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</si>
  <si>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</si>
  <si>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</si>
  <si>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</si>
  <si>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</si>
  <si>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</si>
  <si>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</si>
  <si>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</si>
  <si>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</si>
  <si>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</si>
  <si>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</si>
  <si>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</si>
  <si>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</si>
  <si>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</si>
  <si>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</si>
  <si>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</si>
  <si>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</si>
  <si>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</si>
  <si>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</si>
  <si>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</si>
  <si>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</si>
  <si>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</si>
  <si>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</si>
  <si>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</si>
  <si>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</si>
  <si>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</si>
  <si>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</si>
  <si>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</si>
  <si>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</si>
  <si>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</si>
  <si>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</si>
  <si>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</si>
  <si>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</si>
  <si>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</si>
  <si>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</si>
  <si>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</si>
  <si>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</si>
  <si>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</si>
  <si>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</si>
  <si>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</si>
  <si>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</si>
  <si>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</si>
  <si>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</si>
  <si>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</si>
  <si>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</si>
  <si>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</si>
  <si>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</si>
  <si>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</si>
  <si>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</si>
  <si>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</si>
  <si>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</si>
  <si>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</si>
  <si>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</si>
  <si>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</si>
  <si>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</si>
  <si>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</si>
  <si>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</si>
  <si>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</si>
  <si>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</si>
  <si>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</si>
  <si>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</si>
  <si>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</si>
  <si>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</si>
  <si>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</si>
  <si>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</si>
  <si>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</si>
  <si>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</si>
  <si>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</si>
  <si>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</si>
  <si>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</si>
  <si>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</si>
  <si>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</si>
  <si>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</si>
  <si>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</si>
  <si>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</si>
  <si>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</si>
  <si>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</si>
  <si>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</si>
  <si>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</si>
  <si>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</si>
  <si>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</si>
  <si>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</si>
  <si>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</si>
  <si>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</si>
  <si>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</si>
  <si>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</si>
  <si>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</si>
  <si>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</si>
  <si>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</si>
  <si>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</si>
  <si>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</si>
  <si>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</si>
  <si>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</si>
  <si>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</si>
  <si>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</si>
  <si>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</si>
  <si>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</si>
  <si>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</si>
  <si>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</si>
  <si>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</si>
  <si>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</si>
  <si>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</si>
  <si>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</si>
  <si>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</si>
  <si>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</si>
  <si>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</si>
  <si>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</si>
  <si>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</si>
  <si>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</si>
  <si>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</si>
  <si>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</si>
  <si>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</si>
  <si>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</si>
  <si>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</si>
  <si>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</si>
  <si>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</si>
  <si>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</si>
  <si>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</si>
  <si>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</si>
  <si>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</si>
  <si>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</si>
  <si>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</si>
  <si>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</si>
  <si>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</si>
  <si>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</si>
  <si>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</si>
  <si>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</si>
  <si>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</si>
  <si>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</si>
  <si>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</si>
  <si>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</si>
  <si>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</si>
  <si>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</si>
  <si>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</si>
  <si>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</si>
  <si>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</si>
  <si>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</si>
  <si>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</si>
  <si>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</si>
  <si>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</si>
  <si>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</si>
  <si>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</si>
  <si>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</si>
  <si>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</si>
  <si>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</si>
  <si>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</si>
  <si>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</si>
  <si>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</si>
  <si>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</si>
  <si>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</si>
  <si>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</si>
  <si>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</si>
  <si>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</si>
  <si>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</si>
  <si>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</si>
  <si>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</si>
  <si>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</si>
  <si>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</si>
  <si>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</si>
  <si>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</si>
  <si>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</si>
  <si>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</si>
  <si>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</si>
  <si>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</si>
  <si>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</si>
  <si>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</si>
  <si>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</si>
  <si>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</si>
  <si>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</si>
  <si>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</si>
  <si>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</si>
  <si>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</si>
  <si>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</si>
  <si>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</si>
  <si>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</si>
  <si>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</si>
  <si>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</si>
  <si>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</si>
  <si>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</si>
  <si>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</si>
  <si>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</si>
  <si>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</si>
  <si>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</si>
  <si>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</si>
  <si>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</si>
  <si>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</si>
  <si>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</si>
  <si>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</si>
  <si>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</si>
  <si>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</si>
  <si>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</si>
  <si>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</si>
  <si>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</si>
  <si>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</si>
  <si>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</si>
  <si>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</si>
  <si>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</si>
  <si>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</si>
  <si>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</si>
  <si>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</si>
  <si>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</si>
  <si>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</si>
  <si>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</si>
  <si>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</si>
  <si>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</si>
  <si>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</si>
  <si>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</si>
  <si>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</si>
  <si>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</si>
  <si>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</si>
  <si>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</si>
  <si>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</si>
  <si>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</si>
  <si>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</si>
  <si>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</si>
  <si>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</si>
  <si>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</si>
  <si>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</si>
  <si>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</si>
  <si>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</si>
  <si>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</si>
  <si>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</si>
  <si>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</si>
  <si>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</si>
  <si>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</si>
  <si>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</si>
  <si>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</si>
  <si>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</si>
  <si>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</si>
  <si>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</si>
  <si>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</si>
  <si>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</si>
  <si>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</si>
  <si>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</si>
  <si>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</si>
  <si>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</si>
  <si>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</si>
  <si>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</si>
  <si>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</si>
  <si>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</si>
  <si>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</si>
  <si>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</si>
  <si>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</si>
  <si>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</si>
  <si>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</si>
  <si>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</si>
  <si>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</si>
  <si>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</si>
  <si>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</si>
  <si>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</si>
  <si>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</si>
  <si>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</si>
  <si>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</si>
  <si>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</si>
  <si>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</si>
  <si>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</si>
  <si>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</si>
  <si>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</si>
  <si>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</si>
  <si>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</si>
  <si>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</si>
  <si>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</si>
  <si>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</si>
  <si>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</si>
  <si>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</si>
  <si>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</si>
  <si>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</si>
  <si>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</si>
  <si>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</si>
  <si>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</si>
  <si>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</si>
  <si>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</si>
  <si>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</si>
  <si>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</si>
  <si>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</si>
  <si>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</si>
  <si>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</si>
  <si>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</si>
  <si>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</si>
  <si>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</si>
  <si>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</si>
  <si>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</si>
  <si>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</si>
  <si>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</si>
  <si>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</si>
  <si>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</si>
  <si>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</si>
  <si>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</si>
  <si>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</si>
  <si>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</si>
  <si>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</si>
  <si>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</si>
  <si>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</si>
  <si>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</si>
  <si>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</si>
  <si>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</si>
  <si>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</si>
  <si>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</si>
  <si>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</si>
  <si>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</si>
  <si>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</si>
  <si>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</si>
  <si>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</si>
  <si>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</si>
  <si>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</si>
  <si>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</si>
  <si>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</si>
  <si>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</si>
  <si>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</si>
  <si>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</si>
  <si>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</si>
  <si>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</si>
  <si>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</si>
  <si>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</si>
  <si>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</si>
  <si>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</si>
  <si>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</si>
  <si>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</si>
  <si>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</si>
  <si>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</si>
  <si>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</si>
  <si>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</si>
  <si>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</si>
  <si>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</si>
  <si>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</si>
  <si>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</si>
  <si>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</si>
  <si>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</si>
  <si>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</si>
  <si>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</si>
  <si>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</si>
  <si>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</si>
  <si>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</si>
  <si>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</si>
  <si>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</si>
  <si>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</si>
  <si>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</si>
  <si>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</si>
  <si>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</si>
  <si>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</si>
  <si>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</si>
  <si>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</si>
  <si>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</si>
  <si>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</si>
  <si>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</si>
  <si>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</si>
  <si>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</si>
  <si>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</si>
  <si>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</si>
  <si>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</si>
  <si>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</si>
  <si>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</si>
  <si>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</si>
  <si>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</si>
  <si>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</si>
  <si>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</si>
  <si>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</si>
  <si>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</si>
  <si>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</si>
  <si>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</si>
  <si>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</si>
  <si>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</si>
  <si>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</si>
  <si>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</si>
  <si>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</si>
  <si>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</si>
  <si>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</si>
  <si>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</si>
  <si>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</si>
  <si>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</si>
  <si>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</si>
  <si>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</si>
  <si>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</si>
  <si>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</si>
  <si>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</si>
  <si>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</si>
  <si>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</si>
  <si>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</si>
  <si>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</si>
  <si>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</si>
  <si>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</si>
  <si>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</si>
  <si>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</si>
  <si>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</si>
  <si>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</si>
  <si>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</si>
  <si>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</si>
  <si>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</si>
  <si>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</si>
  <si>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</si>
  <si>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</si>
  <si>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</si>
  <si>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</si>
  <si>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</si>
  <si>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</si>
  <si>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</si>
  <si>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</si>
  <si>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</si>
  <si>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</si>
  <si>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</si>
  <si>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</si>
  <si>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</si>
  <si>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</si>
  <si>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</si>
  <si>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</si>
  <si>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</si>
  <si>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</si>
  <si>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</si>
  <si>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</si>
  <si>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</si>
  <si>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</si>
  <si>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</si>
  <si>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</si>
  <si>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</si>
  <si>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</si>
  <si>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</si>
  <si>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</si>
  <si>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</si>
  <si>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</si>
  <si>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</si>
  <si>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</si>
  <si>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</si>
  <si>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</si>
  <si>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</si>
  <si>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</si>
  <si>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</si>
  <si>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</si>
  <si>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</si>
  <si>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</si>
  <si>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</si>
  <si>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</si>
  <si>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</si>
  <si>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</si>
  <si>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</si>
  <si>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</si>
  <si>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</si>
  <si>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</si>
  <si>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</si>
  <si>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</si>
  <si>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</si>
  <si>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</si>
  <si>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</si>
  <si>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</si>
  <si>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</si>
  <si>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</si>
  <si>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</si>
  <si>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</si>
  <si>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</si>
  <si>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</si>
  <si>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</si>
  <si>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</si>
  <si>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</si>
  <si>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</si>
  <si>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</si>
  <si>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</si>
  <si>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</si>
  <si>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</si>
  <si>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</si>
  <si>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</si>
  <si>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</si>
  <si>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</si>
  <si>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</si>
  <si>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</si>
  <si>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</si>
  <si>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</si>
  <si>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</si>
  <si>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</si>
  <si>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</si>
  <si>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</si>
  <si>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</si>
  <si>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</si>
  <si>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</si>
  <si>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</si>
  <si>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</si>
  <si>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</si>
  <si>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</si>
  <si>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</si>
  <si>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</si>
  <si>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</si>
  <si>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</si>
  <si>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</si>
  <si>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</si>
  <si>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</si>
  <si>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</si>
  <si>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</si>
  <si>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</si>
  <si>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</si>
  <si>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</si>
  <si>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</si>
  <si>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</si>
  <si>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</si>
  <si>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</si>
  <si>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</si>
  <si>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</si>
  <si>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</si>
  <si>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</si>
  <si>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</si>
  <si>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</si>
  <si>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</si>
  <si>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</si>
  <si>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</si>
  <si>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</si>
  <si>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</si>
  <si>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</si>
  <si>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</si>
  <si>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</si>
  <si>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</si>
  <si>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</si>
  <si>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</si>
  <si>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</si>
  <si>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</si>
  <si>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</si>
  <si>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</si>
  <si>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</si>
  <si>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</si>
  <si>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</si>
  <si>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</si>
  <si>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</si>
  <si>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</si>
  <si>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</si>
  <si>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</si>
  <si>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</si>
  <si>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</si>
  <si>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</si>
  <si>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</si>
  <si>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</si>
  <si>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</si>
  <si>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</si>
  <si>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</si>
  <si>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</si>
  <si>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</si>
  <si>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</si>
  <si>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</si>
  <si>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</si>
  <si>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</si>
  <si>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</si>
  <si>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</si>
  <si>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</si>
  <si>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</si>
  <si>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</si>
  <si>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</si>
  <si>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</si>
  <si>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</si>
  <si>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</si>
  <si>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</si>
  <si>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</si>
  <si>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</si>
  <si>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</si>
  <si>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</si>
  <si>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</si>
  <si>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</si>
  <si>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</si>
  <si>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</si>
  <si>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</si>
  <si>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</si>
  <si>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</si>
  <si>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</si>
  <si>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</si>
  <si>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</si>
  <si>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</si>
  <si>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</si>
  <si>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</si>
  <si>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</si>
  <si>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</si>
  <si>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</si>
  <si>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</si>
  <si>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</si>
  <si>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</si>
  <si>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</si>
  <si>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</si>
  <si>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</si>
  <si>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</si>
  <si>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</si>
  <si>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</si>
  <si>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</si>
  <si>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</si>
  <si>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</si>
  <si>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</si>
  <si>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</si>
  <si>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</si>
  <si>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</si>
  <si>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</si>
  <si>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</si>
  <si>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</si>
  <si>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</si>
  <si>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</si>
  <si>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</si>
  <si>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</si>
  <si>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</si>
  <si>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</si>
  <si>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</si>
  <si>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</si>
  <si>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</si>
  <si>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</si>
  <si>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</si>
  <si>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</si>
  <si>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</si>
  <si>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</si>
  <si>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</si>
  <si>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</si>
  <si>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</si>
  <si>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</si>
  <si>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</si>
  <si>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</si>
  <si>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</si>
  <si>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</si>
  <si>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</si>
  <si>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</si>
  <si>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</si>
  <si>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</si>
  <si>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</si>
  <si>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</si>
  <si>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</si>
  <si>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</si>
  <si>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</si>
  <si>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</si>
  <si>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</si>
  <si>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</si>
  <si>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</si>
  <si>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</si>
  <si>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</si>
  <si>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</si>
  <si>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</si>
  <si>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</si>
  <si>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</si>
  <si>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</si>
  <si>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</si>
  <si>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</si>
  <si>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</si>
  <si>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</si>
  <si>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</si>
  <si>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</si>
  <si>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</si>
  <si>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</si>
  <si>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</si>
  <si>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</si>
  <si>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</si>
  <si>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</si>
  <si>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</si>
  <si>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</si>
  <si>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</si>
  <si>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</si>
  <si>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</si>
  <si>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</si>
  <si>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</si>
  <si>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</si>
  <si>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</si>
  <si>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</si>
  <si>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</si>
  <si>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</si>
  <si>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</si>
  <si>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</si>
  <si>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</si>
  <si>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</si>
  <si>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</si>
  <si>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</si>
  <si>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</si>
  <si>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</si>
  <si>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</si>
  <si>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</si>
  <si>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</si>
  <si>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</si>
  <si>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</si>
  <si>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</si>
  <si>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</si>
  <si>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</si>
  <si>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</si>
  <si>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</si>
  <si>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</si>
  <si>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</si>
  <si>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</si>
  <si>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</si>
  <si>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</si>
  <si>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</si>
  <si>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</si>
  <si>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</si>
  <si>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</si>
  <si>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</si>
  <si>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</si>
  <si>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</si>
  <si>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</si>
  <si>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</si>
  <si>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</si>
  <si>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</si>
  <si>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</si>
  <si>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</si>
  <si>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</si>
  <si>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</si>
  <si>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</si>
  <si>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</si>
  <si>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</si>
  <si>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</si>
  <si>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</si>
  <si>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</si>
  <si>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</si>
  <si>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</si>
  <si>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</si>
  <si>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</si>
  <si>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</si>
  <si>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</si>
  <si>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</si>
  <si>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</si>
  <si>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</si>
  <si>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</si>
  <si>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</si>
  <si>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</si>
  <si>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</si>
  <si>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</si>
  <si>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</si>
  <si>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</si>
  <si>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</si>
  <si>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</si>
  <si>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</si>
  <si>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</si>
  <si>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</si>
  <si>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</si>
  <si>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</si>
  <si>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</si>
  <si>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</si>
  <si>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</si>
  <si>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</si>
  <si>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</si>
  <si>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</si>
  <si>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</si>
  <si>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</si>
  <si>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</si>
  <si>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</si>
  <si>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</si>
  <si>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</si>
  <si>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</si>
  <si>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</si>
  <si>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</si>
  <si>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</si>
  <si>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</si>
  <si>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</si>
  <si>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</si>
  <si>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</si>
  <si>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</si>
  <si>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</si>
  <si>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</si>
  <si>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</si>
  <si>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</si>
  <si>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</si>
  <si>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</si>
  <si>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</si>
  <si>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</si>
  <si>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</si>
  <si>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</si>
  <si>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</si>
  <si>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</si>
  <si>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</si>
  <si>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</si>
  <si>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</si>
  <si>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</si>
  <si>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</si>
  <si>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</si>
  <si>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</si>
  <si>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</si>
  <si>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</si>
  <si>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</si>
  <si>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</si>
  <si>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</si>
  <si>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</si>
  <si>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</si>
  <si>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</si>
  <si>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</si>
  <si>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</si>
  <si>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</si>
  <si>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</si>
  <si>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</si>
  <si>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</si>
  <si>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</si>
  <si>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</si>
  <si>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</si>
  <si>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</si>
  <si>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</si>
  <si>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</si>
  <si>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</si>
  <si>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</si>
  <si>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</si>
  <si>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</si>
  <si>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</si>
  <si>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</si>
  <si>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</si>
  <si>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</si>
  <si>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</si>
  <si>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</si>
  <si>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</si>
  <si>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</si>
  <si>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</si>
  <si>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</si>
  <si>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</si>
  <si>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</si>
  <si>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</si>
  <si>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</si>
  <si>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</si>
  <si>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</si>
  <si>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</si>
  <si>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</si>
  <si>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</si>
  <si>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</si>
  <si>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</si>
  <si>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</si>
  <si>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</si>
  <si>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</si>
  <si>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</si>
  <si>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</si>
  <si>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</si>
  <si>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</si>
  <si>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</si>
  <si>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</si>
  <si>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</si>
  <si>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</si>
  <si>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</si>
  <si>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</si>
  <si>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</si>
  <si>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</si>
  <si>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</si>
  <si>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</si>
  <si>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</si>
  <si>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</si>
  <si>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</si>
  <si>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</si>
  <si>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</si>
  <si>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</si>
  <si>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</si>
  <si>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</si>
  <si>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</si>
  <si>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</si>
  <si>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</si>
  <si>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</si>
  <si>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</si>
  <si>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</si>
  <si>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</si>
  <si>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</si>
  <si>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</si>
  <si>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</si>
  <si>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</si>
  <si>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</si>
  <si>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</si>
  <si>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</si>
  <si>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</si>
  <si>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</si>
  <si>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</si>
  <si>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</si>
  <si>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</si>
  <si>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</si>
  <si>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</si>
  <si>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</si>
  <si>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</si>
  <si>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</si>
  <si>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</si>
  <si>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</si>
  <si>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</si>
  <si>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</si>
  <si>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</si>
  <si>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</si>
  <si>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</si>
  <si>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</si>
  <si>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</si>
  <si>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</si>
  <si>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</si>
  <si>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</si>
  <si>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</si>
  <si>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</si>
  <si>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</si>
  <si>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</si>
  <si>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</si>
  <si>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</si>
  <si>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</si>
  <si>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</si>
  <si>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</si>
  <si>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</si>
  <si>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</si>
  <si>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</si>
  <si>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</si>
  <si>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</si>
  <si>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</si>
  <si>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</si>
  <si>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</si>
  <si>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</si>
  <si>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</si>
  <si>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</si>
  <si>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</si>
  <si>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</si>
  <si>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</si>
  <si>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</si>
  <si>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</si>
  <si>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</si>
  <si>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</si>
  <si>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</si>
  <si>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</si>
  <si>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</si>
  <si>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</si>
  <si>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</si>
  <si>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</si>
  <si>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</si>
  <si>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</si>
  <si>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</si>
  <si>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</si>
  <si>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</si>
  <si>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</si>
  <si>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</si>
  <si>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</si>
  <si>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</si>
  <si>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</si>
  <si>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</si>
  <si>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</si>
  <si>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</si>
  <si>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</si>
  <si>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</si>
  <si>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</si>
  <si>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</si>
  <si>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</si>
  <si>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</si>
  <si>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</si>
  <si>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</si>
  <si>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</si>
  <si>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</si>
  <si>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</si>
  <si>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</si>
  <si>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</si>
  <si>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</si>
  <si>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</si>
  <si>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</si>
  <si>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</si>
  <si>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</si>
  <si>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</si>
  <si>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</si>
  <si>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</si>
  <si>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</si>
  <si>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</si>
  <si>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</si>
  <si>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</si>
  <si>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</si>
  <si>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</si>
  <si>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</si>
  <si>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</si>
  <si>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</si>
  <si>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</si>
  <si>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</si>
  <si>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</si>
  <si>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</si>
  <si>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</si>
  <si>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</si>
  <si>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</si>
  <si>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</si>
  <si>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</si>
  <si>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</si>
  <si>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</si>
  <si>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</si>
  <si>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</si>
  <si>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</si>
  <si>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</si>
  <si>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</si>
  <si>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</si>
  <si>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</si>
  <si>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</si>
  <si>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</si>
  <si>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</si>
  <si>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</si>
  <si>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</si>
  <si>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</si>
  <si>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</si>
  <si>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</si>
  <si>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</si>
  <si>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</si>
  <si>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</si>
  <si>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</si>
  <si>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</si>
  <si>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</si>
  <si>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</si>
  <si>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</si>
  <si>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</si>
  <si>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</si>
  <si>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</si>
  <si>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</si>
  <si>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</si>
  <si>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</si>
  <si>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</si>
  <si>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</si>
  <si>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</si>
  <si>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</si>
  <si>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</si>
  <si>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</si>
  <si>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</si>
  <si>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</si>
  <si>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</si>
  <si>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</si>
  <si>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</si>
  <si>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</si>
  <si>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</si>
  <si>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</si>
  <si>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</si>
  <si>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</si>
  <si>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</si>
  <si>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</si>
  <si>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</si>
  <si>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</si>
  <si>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</si>
  <si>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</si>
  <si>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</si>
  <si>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</si>
  <si>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</si>
  <si>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</si>
  <si>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</si>
  <si>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</si>
  <si>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</si>
  <si>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</si>
  <si>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</si>
  <si>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</si>
  <si>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</si>
  <si>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</si>
  <si>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</si>
  <si>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</si>
  <si>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</si>
  <si>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</si>
  <si>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</si>
  <si>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</si>
  <si>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</si>
  <si>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</si>
  <si>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</si>
  <si>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</si>
  <si>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</si>
  <si>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</si>
  <si>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</si>
  <si>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</si>
  <si>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</si>
  <si>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</si>
  <si>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</si>
  <si>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</si>
  <si>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</si>
  <si>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</si>
  <si>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</si>
  <si>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</si>
  <si>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</si>
  <si>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</si>
  <si>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</si>
  <si>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</si>
  <si>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</si>
  <si>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</si>
  <si>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</si>
  <si>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</si>
  <si>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</si>
  <si>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</si>
  <si>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</si>
  <si>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</si>
  <si>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</si>
  <si>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</si>
  <si>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</si>
  <si>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</si>
  <si>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</si>
  <si>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</si>
  <si>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</si>
  <si>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</si>
  <si>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</si>
  <si>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</si>
  <si>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</si>
  <si>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</si>
  <si>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</si>
  <si>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</si>
  <si>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</si>
  <si>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</si>
  <si>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</si>
  <si>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</si>
  <si>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</si>
  <si>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</si>
  <si>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</si>
  <si>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</si>
  <si>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</si>
  <si>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</si>
  <si>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</si>
  <si>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</si>
  <si>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</si>
  <si>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</si>
  <si>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</si>
  <si>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</si>
  <si>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</si>
  <si>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</si>
  <si>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</si>
  <si>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</si>
  <si>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</si>
  <si>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</si>
  <si>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</si>
  <si>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</si>
  <si>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</si>
  <si>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</si>
  <si>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</si>
  <si>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</si>
  <si>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</si>
  <si>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</si>
  <si>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</si>
  <si>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</si>
  <si>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</si>
  <si>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</si>
  <si>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</si>
  <si>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</si>
  <si>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</si>
  <si>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</si>
  <si>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</si>
  <si>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</si>
  <si>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</si>
  <si>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</si>
  <si>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</si>
  <si>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</si>
  <si>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</si>
  <si>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</si>
  <si>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</si>
  <si>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</si>
  <si>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</si>
  <si>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</si>
  <si>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</si>
  <si>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</si>
  <si>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</si>
  <si>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</si>
  <si>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</si>
  <si>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</si>
  <si>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</si>
  <si>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</si>
  <si>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</si>
  <si>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</si>
  <si>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</si>
  <si>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</si>
  <si>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</si>
  <si>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</si>
  <si>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</si>
  <si>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</si>
  <si>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</si>
  <si>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</si>
  <si>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</si>
  <si>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</si>
  <si>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</si>
  <si>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</si>
  <si>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</si>
  <si>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</si>
  <si>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</si>
  <si>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</si>
  <si>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</si>
  <si>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</si>
  <si>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</si>
  <si>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</si>
  <si>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</si>
  <si>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</si>
  <si>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</si>
  <si>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</si>
  <si>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</si>
  <si>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</si>
  <si>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</si>
  <si>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</si>
  <si>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</si>
  <si>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</si>
  <si>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</si>
  <si>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</si>
  <si>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</si>
  <si>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</si>
  <si>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</si>
  <si>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</si>
  <si>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</si>
  <si>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</si>
  <si>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</si>
  <si>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</si>
  <si>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</si>
  <si>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</si>
  <si>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</si>
  <si>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</si>
  <si>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</si>
  <si>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</si>
  <si>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</si>
  <si>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</si>
  <si>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</si>
  <si>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</si>
  <si>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</si>
  <si>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</si>
  <si>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</si>
  <si>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</si>
  <si>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</si>
  <si>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</si>
  <si>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</si>
  <si>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</si>
  <si>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</si>
  <si>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</si>
  <si>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</si>
  <si>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</si>
  <si>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</si>
  <si>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</si>
  <si>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</si>
  <si>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</si>
  <si>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</si>
  <si>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</si>
  <si>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</si>
  <si>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</si>
  <si>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</si>
  <si>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</si>
  <si>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</si>
  <si>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</si>
  <si>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</si>
  <si>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</si>
  <si>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</si>
  <si>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</si>
  <si>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</si>
  <si>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</si>
  <si>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</si>
  <si>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</si>
  <si>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</si>
  <si>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</si>
  <si>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</si>
  <si>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</si>
  <si>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</si>
  <si>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</si>
  <si>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</si>
  <si>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</si>
  <si>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</si>
  <si>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</si>
  <si>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</si>
  <si>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</si>
  <si>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</si>
  <si>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</si>
  <si>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</si>
  <si>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</si>
  <si>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</si>
  <si>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</si>
  <si>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</si>
  <si>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</si>
  <si>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</si>
  <si>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</si>
  <si>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</si>
  <si>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</si>
  <si>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</si>
  <si>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</si>
  <si>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</si>
  <si>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</si>
  <si>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</si>
  <si>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</si>
  <si>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</si>
  <si>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</si>
  <si>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</si>
  <si>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</si>
  <si>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</si>
  <si>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</si>
  <si>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</si>
  <si>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</si>
  <si>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</si>
  <si>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</si>
  <si>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</si>
  <si>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</si>
  <si>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</si>
  <si>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</si>
  <si>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</si>
  <si>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</si>
  <si>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</si>
  <si>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</si>
  <si>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</si>
  <si>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</si>
  <si>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</si>
  <si>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</si>
  <si>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</si>
  <si>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</si>
  <si>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</si>
  <si>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</si>
  <si>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</si>
  <si>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</si>
  <si>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</si>
  <si>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</si>
  <si>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</si>
  <si>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</si>
  <si>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</si>
  <si>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</si>
  <si>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</si>
  <si>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</si>
  <si>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</si>
  <si>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</si>
  <si>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</si>
  <si>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</si>
  <si>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</si>
  <si>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</si>
  <si>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</si>
  <si>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</si>
  <si>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</si>
  <si>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</si>
  <si>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</si>
  <si>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</si>
  <si>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</si>
  <si>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</si>
  <si>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</si>
  <si>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</si>
  <si>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</si>
  <si>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</si>
  <si>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</si>
  <si>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</si>
  <si>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</si>
  <si>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</si>
  <si>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</si>
  <si>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</si>
  <si>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</si>
  <si>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</si>
  <si>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</si>
  <si>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</si>
  <si>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</si>
  <si>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</si>
  <si>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</si>
  <si>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</si>
  <si>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</si>
  <si>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</si>
  <si>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</si>
  <si>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</si>
  <si>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</si>
  <si>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</si>
  <si>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</si>
  <si>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</si>
  <si>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</si>
  <si>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</si>
  <si>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</si>
  <si>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</si>
  <si>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</si>
  <si>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</si>
  <si>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</si>
  <si>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</si>
  <si>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</si>
  <si>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</si>
  <si>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</si>
  <si>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</si>
  <si>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</si>
  <si>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</si>
  <si>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</si>
  <si>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</si>
  <si>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</si>
  <si>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</si>
  <si>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</si>
  <si>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</si>
  <si>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</si>
  <si>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</si>
  <si>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</si>
  <si>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</si>
  <si>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</si>
  <si>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</si>
  <si>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</si>
  <si>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</si>
  <si>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</si>
  <si>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</si>
  <si>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</si>
  <si>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</si>
  <si>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</si>
  <si>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</si>
  <si>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</si>
  <si>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</si>
  <si>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</si>
  <si>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</si>
  <si>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</si>
  <si>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</si>
  <si>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</si>
  <si>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</si>
  <si>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</si>
  <si>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</si>
  <si>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</si>
  <si>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</si>
  <si>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</si>
  <si>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</si>
  <si>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</si>
  <si>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</si>
  <si>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</si>
  <si>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</si>
  <si>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</si>
  <si>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</si>
  <si>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</si>
  <si>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</si>
  <si>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</si>
  <si>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</si>
  <si>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</si>
  <si>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</si>
  <si>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</si>
  <si>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</si>
  <si>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</si>
  <si>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</si>
  <si>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</si>
  <si>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</si>
  <si>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</si>
  <si>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</si>
  <si>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</si>
  <si>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</si>
  <si>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</si>
  <si>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</si>
  <si>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</si>
  <si>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</si>
  <si>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</si>
  <si>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</si>
  <si>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</si>
  <si>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</si>
  <si>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</si>
  <si>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</si>
  <si>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</si>
  <si>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</si>
  <si>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</si>
  <si>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</si>
  <si>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</si>
  <si>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</si>
  <si>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</si>
  <si>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</si>
  <si>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</si>
  <si>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</si>
  <si>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</si>
  <si>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</si>
  <si>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</si>
  <si>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</si>
  <si>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</si>
  <si>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</si>
  <si>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</si>
  <si>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</si>
  <si>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</si>
  <si>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</si>
  <si>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</si>
  <si>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</si>
  <si>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</si>
  <si>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</si>
  <si>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</si>
  <si>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</si>
  <si>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</si>
  <si>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</si>
  <si>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</si>
  <si>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</si>
  <si>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</si>
  <si>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</si>
  <si>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</si>
  <si>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</si>
  <si>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</si>
  <si>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</si>
  <si>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</si>
  <si>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</si>
  <si>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</si>
  <si>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</si>
  <si>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</si>
  <si>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</si>
  <si>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</si>
  <si>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</si>
  <si>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</si>
  <si>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</si>
  <si>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</si>
  <si>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</si>
  <si>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</si>
  <si>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</si>
  <si>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</si>
  <si>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</si>
  <si>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</si>
  <si>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</si>
  <si>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</si>
  <si>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</si>
  <si>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</si>
  <si>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</si>
  <si>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</si>
  <si>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</si>
  <si>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</si>
  <si>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</si>
  <si>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</si>
  <si>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</si>
  <si>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</si>
  <si>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</si>
  <si>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</si>
  <si>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</si>
  <si>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</si>
  <si>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</si>
  <si>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</si>
  <si>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</si>
  <si>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</si>
  <si>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</si>
  <si>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</si>
  <si>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</si>
  <si>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</si>
  <si>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</si>
  <si>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</si>
  <si>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</si>
  <si>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</si>
  <si>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</si>
  <si>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</si>
  <si>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</si>
  <si>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</si>
  <si>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</si>
  <si>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</si>
  <si>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</si>
  <si>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</si>
  <si>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</si>
  <si>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</si>
  <si>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</si>
  <si>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</si>
  <si>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</si>
  <si>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</si>
  <si>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</si>
  <si>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</si>
  <si>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</si>
  <si>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</si>
  <si>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</si>
  <si>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</si>
  <si>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</si>
  <si>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</si>
  <si>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</si>
  <si>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</si>
  <si>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</si>
  <si>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</si>
  <si>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</si>
  <si>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</si>
  <si>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</si>
  <si>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</si>
  <si>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</si>
  <si>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</si>
  <si>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</si>
  <si>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</si>
  <si>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</si>
  <si>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</si>
  <si>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</si>
  <si>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</si>
  <si>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</si>
  <si>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</si>
  <si>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</si>
  <si>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</si>
  <si>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</si>
  <si>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</si>
  <si>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</si>
  <si>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</si>
  <si>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</si>
  <si>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</si>
  <si>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</si>
  <si>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</si>
  <si>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</si>
  <si>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</si>
  <si>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</si>
  <si>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</si>
  <si>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</si>
  <si>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</si>
  <si>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</si>
  <si>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</si>
  <si>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</si>
  <si>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</si>
  <si>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</si>
  <si>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</si>
  <si>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</si>
  <si>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</si>
  <si>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</si>
  <si>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</si>
  <si>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</si>
  <si>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</si>
  <si>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</si>
  <si>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</si>
  <si>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</si>
  <si>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</si>
  <si>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</si>
  <si>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</si>
  <si>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</si>
  <si>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</si>
  <si>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</si>
  <si>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</si>
  <si>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</si>
  <si>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</si>
  <si>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</si>
  <si>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</si>
  <si>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</si>
  <si>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</si>
  <si>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</si>
  <si>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</si>
  <si>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</si>
  <si>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</si>
  <si>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</si>
  <si>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</si>
  <si>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</si>
  <si>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</si>
  <si>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</si>
  <si>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</si>
  <si>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</si>
  <si>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</si>
  <si>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</si>
  <si>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</si>
  <si>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</si>
  <si>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</si>
  <si>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</si>
  <si>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</si>
  <si>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</si>
  <si>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</si>
  <si>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</si>
  <si>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</si>
  <si>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</si>
  <si>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</si>
  <si>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</si>
  <si>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</si>
  <si>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</si>
  <si>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</si>
  <si>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</si>
  <si>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</si>
  <si>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</si>
  <si>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</si>
  <si>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</si>
  <si>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</si>
  <si>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</si>
  <si>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</si>
  <si>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</si>
  <si>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</si>
  <si>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</si>
  <si>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</si>
  <si>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</si>
  <si>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</si>
  <si>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</si>
  <si>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</si>
  <si>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</si>
  <si>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</si>
  <si>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</si>
  <si>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</si>
  <si>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</si>
  <si>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</si>
  <si>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</si>
  <si>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</si>
  <si>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</si>
  <si>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</si>
  <si>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</si>
  <si>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</si>
  <si>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</si>
  <si>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</si>
  <si>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</si>
  <si>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</si>
  <si>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</si>
  <si>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</si>
  <si>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</si>
  <si>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</si>
  <si>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</si>
  <si>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</si>
  <si>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</si>
  <si>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</si>
  <si>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</si>
  <si>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</si>
  <si>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</si>
  <si>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</si>
  <si>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</si>
  <si>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</si>
  <si>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</si>
  <si>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</si>
  <si>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</si>
  <si>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</si>
  <si>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</si>
  <si>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</si>
  <si>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</si>
  <si>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</si>
  <si>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</si>
  <si>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</si>
  <si>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</si>
  <si>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</si>
  <si>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</si>
  <si>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</si>
  <si>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</si>
  <si>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</si>
  <si>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</si>
  <si>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</si>
  <si>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</si>
  <si>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</si>
  <si>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</si>
  <si>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</si>
  <si>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</si>
  <si>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</si>
  <si>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</si>
  <si>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</si>
  <si>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</si>
  <si>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</si>
  <si>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</si>
  <si>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</si>
  <si>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</si>
  <si>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</si>
  <si>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</si>
  <si>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</si>
  <si>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</si>
  <si>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</si>
  <si>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</si>
  <si>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</si>
  <si>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</si>
  <si>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</si>
  <si>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</si>
  <si>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</si>
  <si>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</si>
  <si>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</si>
  <si>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</si>
  <si>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</si>
  <si>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</si>
  <si>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</si>
  <si>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</si>
  <si>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</si>
  <si>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</si>
  <si>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</si>
  <si>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</si>
  <si>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</si>
  <si>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</si>
  <si>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</si>
  <si>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</si>
  <si>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</si>
  <si>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</si>
  <si>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</si>
  <si>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</si>
  <si>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</si>
  <si>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</si>
  <si>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</si>
  <si>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</si>
  <si>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</si>
  <si>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</si>
  <si>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</si>
  <si>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</si>
  <si>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</si>
  <si>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</si>
  <si>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</si>
  <si>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</si>
  <si>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</si>
  <si>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</si>
  <si>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</si>
  <si>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</si>
  <si>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</si>
  <si>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</si>
  <si>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</si>
  <si>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</si>
  <si>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</si>
  <si>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</si>
  <si>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</si>
  <si>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</si>
  <si>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</si>
  <si>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</si>
  <si>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</si>
  <si>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</si>
  <si>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</si>
  <si>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</si>
  <si>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</si>
  <si>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</si>
  <si>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</si>
  <si>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</si>
  <si>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</si>
  <si>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</si>
  <si>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</si>
  <si>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</si>
  <si>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</si>
  <si>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</si>
  <si>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</si>
  <si>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</si>
  <si>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</si>
  <si>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</si>
  <si>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</si>
  <si>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</si>
  <si>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</si>
  <si>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</si>
  <si>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</si>
  <si>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</si>
  <si>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</si>
  <si>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</si>
  <si>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</si>
  <si>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</si>
  <si>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</si>
  <si>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</si>
  <si>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</si>
  <si>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</si>
  <si>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</si>
  <si>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</si>
  <si>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</si>
  <si>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</si>
  <si>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</si>
  <si>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</si>
  <si>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</si>
  <si>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</si>
  <si>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</si>
  <si>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</si>
  <si>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</si>
  <si>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</si>
  <si>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</si>
  <si>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</si>
  <si>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</si>
  <si>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</si>
  <si>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</si>
  <si>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</si>
  <si>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</si>
  <si>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</si>
  <si>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</si>
  <si>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</si>
  <si>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</si>
  <si>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</si>
  <si>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</si>
  <si>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</si>
  <si>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</si>
  <si>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</si>
  <si>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</si>
  <si>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</si>
  <si>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</si>
  <si>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</si>
  <si>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</si>
  <si>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</si>
  <si>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</si>
  <si>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</si>
  <si>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</si>
  <si>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</si>
  <si>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</si>
  <si>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</si>
  <si>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</si>
  <si>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</si>
  <si>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</si>
  <si>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</si>
  <si>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</si>
  <si>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</si>
  <si>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</si>
  <si>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</si>
  <si>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</si>
  <si>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</si>
  <si>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</si>
  <si>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</si>
  <si>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</si>
  <si>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</si>
  <si>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</si>
  <si>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</si>
  <si>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</si>
  <si>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</si>
  <si>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</si>
  <si>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</si>
  <si>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</si>
  <si>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</si>
  <si>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</si>
  <si>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</si>
  <si>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</si>
  <si>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</si>
  <si>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</si>
  <si>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</si>
  <si>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</si>
  <si>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</si>
  <si>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</si>
  <si>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</si>
  <si>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</si>
  <si>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</si>
  <si>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</si>
  <si>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</si>
  <si>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</si>
  <si>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</si>
  <si>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</si>
  <si>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</si>
  <si>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</si>
  <si>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</si>
  <si>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</si>
  <si>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</si>
  <si>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</si>
  <si>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</si>
  <si>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</si>
  <si>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</si>
  <si>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</si>
  <si>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</si>
  <si>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</si>
  <si>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</si>
  <si>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</si>
  <si>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</si>
  <si>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</si>
  <si>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</si>
  <si>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</si>
  <si>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</si>
  <si>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</si>
  <si>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</si>
  <si>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</si>
  <si>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</si>
  <si>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</si>
  <si>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</si>
  <si>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</si>
  <si>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</si>
  <si>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</si>
  <si>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</si>
  <si>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</si>
  <si>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</si>
  <si>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</si>
  <si>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</si>
  <si>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</si>
  <si>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</si>
  <si>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</si>
  <si>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</si>
  <si>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</si>
  <si>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</si>
  <si>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</si>
  <si>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</si>
  <si>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</si>
  <si>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</si>
  <si>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</si>
  <si>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</si>
  <si>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</si>
  <si>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</si>
  <si>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</si>
  <si>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</si>
  <si>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</si>
  <si>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</si>
  <si>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</si>
  <si>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</si>
  <si>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</si>
  <si>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</si>
  <si>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</si>
  <si>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</si>
  <si>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</si>
  <si>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</si>
  <si>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</si>
  <si>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</si>
  <si>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</si>
  <si>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</si>
  <si>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</si>
  <si>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</si>
  <si>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</si>
  <si>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</si>
  <si>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</si>
  <si>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</si>
  <si>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</si>
  <si>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</si>
  <si>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</si>
  <si>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</si>
  <si>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</si>
  <si>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</si>
  <si>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</si>
  <si>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</si>
  <si>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</si>
  <si>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</si>
  <si>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</si>
  <si>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</si>
  <si>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</si>
  <si>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</si>
  <si>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</si>
  <si>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</si>
  <si>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</si>
  <si>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</si>
  <si>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</si>
  <si>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</si>
  <si>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</si>
  <si>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</si>
  <si>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</si>
  <si>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</si>
  <si>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</si>
  <si>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</si>
  <si>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</si>
  <si>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</si>
  <si>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</si>
  <si>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</si>
  <si>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</si>
  <si>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</si>
  <si>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</si>
  <si>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</si>
  <si>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</si>
  <si>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</si>
  <si>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</si>
  <si>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</si>
  <si>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</si>
  <si>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</si>
  <si>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</si>
  <si>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</si>
  <si>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</si>
  <si>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</si>
  <si>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</si>
  <si>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</si>
  <si>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</si>
  <si>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</si>
  <si>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</si>
  <si>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</si>
  <si>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</si>
  <si>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</si>
  <si>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</si>
  <si>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</si>
  <si>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</si>
  <si>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</si>
  <si>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</si>
  <si>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</si>
  <si>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</si>
  <si>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</si>
  <si>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</si>
  <si>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</si>
  <si>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</si>
  <si>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</si>
  <si>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</si>
  <si>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</si>
  <si>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</si>
  <si>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</si>
  <si>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</si>
  <si>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</si>
  <si>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</si>
  <si>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</si>
  <si>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</si>
  <si>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</si>
  <si>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</si>
  <si>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</si>
  <si>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</si>
  <si>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</si>
  <si>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</si>
  <si>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</si>
  <si>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</si>
  <si>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</si>
  <si>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</si>
  <si>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</si>
  <si>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</si>
  <si>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</si>
  <si>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</si>
  <si>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</si>
  <si>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</si>
  <si>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</si>
  <si>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</si>
  <si>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</si>
  <si>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</si>
  <si>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</si>
  <si>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</si>
  <si>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</si>
  <si>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</si>
  <si>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</si>
  <si>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</si>
  <si>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</si>
  <si>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</si>
  <si>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</si>
  <si>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</si>
  <si>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</si>
  <si>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</si>
  <si>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</si>
  <si>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</si>
  <si>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</si>
  <si>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</si>
  <si>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</si>
  <si>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</si>
  <si>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</si>
  <si>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</si>
  <si>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</si>
  <si>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</si>
  <si>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</si>
  <si>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</si>
  <si>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</si>
  <si>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</si>
  <si>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</si>
  <si>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</si>
  <si>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</si>
  <si>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</si>
  <si>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</si>
  <si>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</si>
  <si>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</si>
  <si>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</si>
  <si>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</si>
  <si>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</si>
  <si>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</si>
  <si>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</si>
  <si>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</si>
  <si>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</si>
  <si>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</si>
  <si>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</si>
  <si>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</si>
  <si>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</si>
  <si>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</si>
  <si>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</si>
  <si>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</si>
  <si>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</si>
  <si>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</si>
  <si>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</si>
  <si>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</si>
  <si>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</si>
  <si>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</si>
  <si>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</si>
  <si>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</si>
  <si>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</si>
  <si>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</si>
  <si>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</si>
  <si>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</si>
  <si>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</si>
  <si>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</si>
  <si>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</si>
  <si>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</si>
  <si>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</si>
  <si>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</si>
  <si>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</si>
  <si>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</si>
  <si>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</si>
  <si>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</si>
  <si>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</si>
  <si>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</si>
  <si>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</si>
  <si>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</si>
  <si>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</si>
  <si>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</si>
  <si>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</si>
  <si>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</si>
  <si>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</si>
  <si>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</si>
  <si>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</si>
  <si>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</si>
  <si>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</si>
  <si>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</si>
  <si>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</si>
  <si>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</si>
  <si>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</si>
  <si>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</si>
  <si>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</si>
  <si>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</si>
  <si>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</si>
  <si>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</si>
  <si>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</si>
  <si>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</si>
  <si>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</si>
  <si>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</si>
  <si>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</si>
  <si>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</si>
  <si>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</si>
  <si>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</si>
  <si>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</si>
  <si>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</si>
  <si>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</si>
  <si>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</si>
  <si>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</si>
  <si>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</si>
  <si>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</si>
  <si>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</si>
  <si>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</si>
  <si>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</si>
  <si>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</si>
  <si>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</si>
  <si>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</si>
  <si>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</si>
  <si>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</si>
  <si>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</si>
  <si>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</si>
  <si>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</si>
  <si>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</si>
  <si>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</si>
  <si>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</si>
  <si>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</si>
  <si>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</si>
  <si>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</si>
  <si>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</si>
  <si>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</si>
  <si>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</si>
  <si>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</si>
  <si>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</si>
  <si>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</si>
  <si>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</si>
  <si>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</si>
  <si>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</si>
  <si>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</si>
  <si>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</si>
  <si>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</si>
  <si>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</si>
  <si>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</si>
  <si>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</si>
  <si>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</si>
  <si>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</si>
  <si>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</si>
  <si>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</si>
  <si>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</si>
  <si>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</si>
  <si>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</si>
  <si>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</si>
  <si>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</si>
  <si>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</si>
  <si>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</si>
  <si>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</si>
  <si>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</si>
  <si>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</si>
  <si>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</si>
  <si>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</si>
  <si>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</si>
  <si>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</si>
  <si>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</si>
  <si>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</si>
  <si>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</si>
  <si>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</si>
  <si>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</si>
  <si>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</si>
  <si>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</si>
  <si>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</si>
  <si>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</si>
  <si>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</si>
  <si>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</si>
  <si>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</si>
  <si>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</si>
  <si>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</si>
  <si>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</si>
  <si>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</si>
  <si>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</si>
  <si>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</si>
  <si>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</si>
  <si>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</si>
  <si>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</si>
  <si>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</si>
  <si>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</si>
  <si>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</si>
  <si>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</si>
  <si>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</si>
  <si>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</si>
  <si>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</si>
  <si>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</si>
  <si>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</si>
  <si>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</si>
  <si>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</si>
  <si>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</si>
  <si>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</si>
  <si>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</si>
  <si>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</si>
  <si>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</si>
  <si>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</si>
  <si>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</si>
  <si>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</si>
  <si>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</si>
  <si>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</si>
  <si>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</si>
  <si>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</si>
  <si>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</si>
  <si>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</si>
  <si>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</si>
  <si>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</si>
  <si>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</si>
  <si>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</si>
  <si>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</si>
  <si>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</si>
  <si>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</si>
  <si>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</si>
  <si>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</si>
  <si>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</si>
  <si>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</si>
  <si>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</si>
  <si>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</si>
  <si>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</si>
  <si>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</si>
  <si>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</si>
  <si>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</si>
  <si>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</si>
  <si>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</si>
  <si>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</si>
  <si>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</si>
  <si>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</si>
  <si>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</si>
  <si>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</si>
  <si>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</si>
  <si>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</si>
  <si>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</si>
  <si>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</si>
  <si>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</si>
  <si>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</si>
  <si>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</si>
  <si>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</si>
  <si>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</si>
  <si>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</si>
  <si>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</si>
  <si>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</si>
  <si>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</si>
  <si>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</si>
  <si>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</si>
  <si>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</si>
  <si>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</si>
  <si>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</si>
  <si>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</si>
  <si>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</si>
  <si>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</si>
  <si>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</si>
  <si>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</si>
  <si>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</si>
  <si>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</si>
  <si>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</si>
  <si>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</si>
  <si>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</si>
  <si>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</si>
  <si>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</si>
  <si>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</si>
  <si>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</si>
  <si>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</si>
  <si>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</si>
  <si>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</si>
  <si>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</si>
  <si>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</si>
  <si>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</si>
  <si>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</si>
  <si>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</si>
  <si>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</si>
  <si>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</si>
  <si>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</si>
  <si>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</si>
  <si>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</si>
  <si>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</si>
  <si>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</si>
  <si>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</si>
  <si>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</si>
  <si>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</si>
  <si>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</si>
  <si>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</si>
  <si>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</si>
  <si>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</si>
  <si>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</si>
  <si>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</si>
  <si>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</si>
  <si>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</si>
  <si>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</si>
  <si>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</si>
  <si>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</si>
  <si>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</si>
  <si>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</si>
  <si>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</si>
  <si>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</si>
  <si>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</si>
  <si>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</si>
  <si>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</si>
  <si>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</si>
  <si>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</si>
  <si>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</si>
  <si>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</si>
  <si>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</si>
  <si>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</si>
  <si>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</si>
  <si>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</si>
  <si>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</si>
  <si>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</si>
  <si>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</si>
  <si>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</si>
  <si>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</si>
  <si>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</si>
  <si>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</si>
  <si>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</si>
  <si>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</si>
  <si>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</si>
  <si>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</si>
  <si>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</si>
  <si>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</si>
  <si>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</si>
  <si>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</si>
  <si>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</si>
  <si>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</si>
  <si>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</si>
  <si>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</si>
  <si>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</si>
  <si>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</si>
  <si>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</si>
  <si>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</si>
  <si>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</si>
  <si>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</si>
  <si>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</si>
  <si>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</si>
  <si>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</si>
  <si>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</si>
  <si>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</si>
  <si>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</si>
  <si>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</si>
  <si>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</si>
  <si>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</si>
  <si>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</si>
  <si>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</si>
  <si>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</si>
  <si>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</si>
  <si>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</si>
  <si>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</si>
  <si>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</si>
  <si>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</si>
  <si>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</si>
  <si>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</si>
  <si>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</si>
  <si>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</si>
  <si>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</si>
  <si>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</si>
  <si>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</si>
  <si>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</si>
  <si>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</si>
  <si>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</si>
  <si>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</si>
  <si>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</si>
  <si>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</si>
  <si>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</si>
  <si>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</si>
  <si>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</si>
  <si>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</si>
  <si>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</si>
  <si>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</si>
  <si>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</si>
  <si>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</si>
  <si>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</si>
  <si>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</si>
  <si>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</si>
  <si>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</si>
  <si>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</si>
  <si>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</si>
  <si>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</si>
  <si>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</si>
  <si>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</si>
  <si>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</si>
  <si>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</si>
  <si>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</si>
  <si>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</si>
  <si>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</si>
  <si>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</si>
  <si>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</si>
  <si>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</si>
  <si>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</si>
  <si>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</si>
  <si>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</si>
  <si>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</si>
  <si>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</si>
  <si>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</si>
  <si>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</si>
  <si>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</si>
  <si>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</si>
  <si>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</si>
  <si>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</si>
  <si>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</si>
  <si>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</si>
  <si>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</si>
  <si>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</si>
  <si>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</si>
  <si>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</si>
  <si>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</si>
  <si>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</si>
  <si>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</si>
  <si>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</si>
  <si>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</si>
  <si>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</si>
  <si>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</si>
  <si>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</si>
  <si>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</si>
  <si>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</si>
  <si>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</si>
  <si>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</si>
  <si>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</si>
  <si>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</si>
  <si>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</si>
  <si>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</si>
  <si>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</si>
  <si>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</si>
  <si>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</si>
  <si>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</si>
  <si>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</si>
  <si>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</si>
  <si>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</si>
  <si>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</si>
  <si>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</si>
  <si>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</si>
  <si>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</si>
  <si>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</si>
  <si>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</si>
  <si>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</si>
  <si>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</si>
  <si>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</si>
  <si>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</si>
  <si>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</si>
  <si>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</si>
  <si>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</si>
  <si>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</si>
  <si>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</si>
  <si>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</si>
  <si>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</si>
  <si>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</si>
  <si>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</si>
  <si>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</si>
  <si>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</si>
  <si>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</si>
  <si>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</si>
  <si>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</si>
  <si>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</si>
  <si>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</si>
  <si>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</si>
  <si>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</si>
  <si>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</si>
  <si>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</si>
  <si>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</si>
  <si>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</si>
  <si>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</si>
  <si>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</si>
  <si>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</si>
  <si>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</si>
  <si>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</si>
  <si>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</si>
  <si>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</si>
  <si>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</si>
  <si>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</si>
  <si>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</si>
  <si>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</si>
  <si>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</si>
  <si>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</si>
  <si>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</si>
  <si>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</si>
  <si>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</si>
  <si>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</si>
  <si>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</si>
  <si>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</si>
  <si>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</si>
  <si>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</si>
  <si>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</si>
  <si>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</si>
  <si>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</si>
  <si>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</si>
  <si>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</si>
  <si>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</si>
  <si>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</si>
  <si>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</si>
  <si>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</si>
  <si>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</si>
  <si>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</si>
  <si>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</si>
  <si>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</si>
  <si>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</si>
  <si>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</si>
  <si>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</si>
  <si>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</si>
  <si>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</si>
  <si>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</si>
  <si>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</si>
  <si>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</si>
  <si>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</si>
  <si>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</si>
  <si>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</si>
  <si>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</si>
  <si>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</si>
  <si>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</si>
  <si>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</si>
  <si>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</si>
  <si>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</si>
  <si>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</si>
  <si>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</si>
  <si>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</si>
  <si>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</si>
  <si>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</si>
  <si>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</si>
  <si>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</si>
  <si>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</si>
  <si>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</si>
  <si>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</si>
  <si>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</si>
  <si>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</si>
  <si>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</si>
  <si>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</si>
  <si>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</si>
  <si>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</si>
  <si>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</si>
  <si>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</si>
  <si>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</si>
  <si>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</si>
  <si>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</si>
  <si>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</si>
  <si>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</si>
  <si>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</si>
  <si>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</si>
  <si>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</si>
  <si>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</si>
  <si>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</si>
  <si>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</si>
  <si>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</si>
  <si>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</si>
  <si>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</si>
  <si>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</si>
  <si>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</si>
  <si>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</si>
  <si>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</si>
  <si>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</si>
  <si>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</si>
  <si>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</si>
  <si>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</si>
  <si>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</si>
  <si>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</si>
  <si>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</si>
  <si>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</si>
  <si>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</si>
  <si>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</si>
  <si>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</si>
  <si>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</si>
  <si>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</si>
  <si>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</si>
  <si>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</si>
  <si>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</si>
  <si>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</si>
  <si>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</si>
  <si>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</si>
  <si>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</si>
  <si>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</si>
  <si>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</si>
  <si>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</si>
  <si>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</si>
  <si>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</si>
  <si>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</si>
  <si>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</si>
  <si>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</si>
  <si>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</si>
  <si>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</si>
  <si>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</si>
  <si>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</si>
  <si>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</si>
  <si>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</si>
  <si>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</si>
  <si>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</si>
  <si>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</si>
  <si>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</si>
  <si>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</si>
  <si>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</si>
  <si>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</si>
  <si>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</si>
  <si>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</si>
  <si>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</si>
  <si>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</si>
  <si>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</si>
  <si>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</si>
  <si>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</si>
  <si>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</si>
  <si>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</si>
  <si>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</si>
  <si>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</si>
  <si>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</si>
  <si>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</si>
  <si>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</si>
  <si>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</si>
  <si>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</si>
  <si>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</si>
  <si>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</si>
  <si>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</si>
  <si>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</si>
  <si>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</si>
  <si>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</si>
  <si>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</si>
  <si>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</si>
  <si>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</si>
  <si>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</si>
  <si>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</si>
  <si>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</si>
  <si>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</si>
  <si>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</si>
  <si>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</si>
  <si>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</si>
  <si>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</si>
  <si>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</si>
  <si>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</si>
  <si>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</si>
  <si>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</si>
  <si>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</si>
  <si>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</si>
  <si>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</si>
  <si>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</si>
  <si>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</si>
  <si>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</si>
  <si>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</si>
  <si>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</si>
  <si>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</si>
  <si>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</si>
  <si>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</si>
  <si>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</si>
  <si>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</si>
  <si>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</si>
  <si>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</si>
  <si>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</si>
  <si>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</si>
  <si>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</si>
  <si>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</si>
  <si>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</si>
  <si>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</si>
  <si>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</si>
  <si>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</si>
  <si>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</si>
  <si>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</si>
  <si>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</si>
  <si>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</si>
  <si>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</si>
  <si>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</si>
  <si>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</si>
  <si>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</si>
  <si>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</si>
  <si>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</si>
  <si>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</si>
  <si>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</si>
  <si>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</si>
  <si>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</si>
  <si>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</si>
  <si>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</si>
  <si>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</si>
  <si>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</si>
  <si>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</si>
  <si>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</si>
  <si>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</si>
  <si>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</si>
  <si>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</si>
  <si>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</si>
  <si>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</si>
  <si>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</si>
  <si>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</si>
  <si>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</si>
  <si>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</si>
  <si>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</si>
  <si>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</si>
  <si>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</si>
  <si>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</si>
  <si>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</si>
  <si>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</si>
  <si>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</si>
  <si>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</si>
  <si>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</si>
  <si>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</si>
  <si>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</si>
  <si>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</si>
  <si>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</si>
  <si>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</si>
  <si>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</si>
  <si>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</si>
  <si>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</si>
  <si>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</si>
  <si>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</si>
  <si>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</si>
  <si>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</si>
  <si>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</si>
  <si>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</si>
  <si>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</si>
  <si>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</si>
  <si>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</si>
  <si>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</si>
  <si>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</si>
  <si>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</si>
  <si>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</si>
  <si>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</si>
  <si>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</si>
  <si>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</si>
  <si>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</si>
  <si>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</si>
  <si>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</si>
  <si>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</si>
  <si>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</si>
  <si>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</si>
  <si>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</si>
  <si>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</si>
  <si>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</si>
  <si>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</si>
  <si>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</si>
  <si>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</si>
  <si>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</si>
  <si>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</si>
  <si>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</si>
  <si>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</si>
  <si>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</si>
  <si>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</si>
  <si>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</si>
  <si>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</si>
  <si>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</si>
  <si>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</si>
  <si>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</si>
  <si>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</si>
  <si>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</si>
  <si>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</si>
  <si>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</si>
  <si>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</si>
  <si>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</si>
  <si>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</si>
  <si>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</si>
  <si>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</si>
  <si>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</si>
  <si>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</si>
  <si>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</si>
  <si>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</si>
  <si>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</si>
  <si>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</si>
  <si>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</si>
  <si>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</si>
  <si>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</si>
  <si>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</si>
  <si>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</si>
  <si>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</si>
  <si>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</si>
  <si>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</si>
  <si>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</si>
  <si>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</si>
  <si>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</si>
  <si>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</si>
  <si>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</si>
  <si>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</si>
  <si>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</si>
  <si>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</si>
  <si>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</si>
  <si>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</si>
  <si>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</si>
  <si>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</si>
  <si>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</si>
  <si>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</si>
  <si>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</si>
  <si>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</si>
  <si>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</si>
  <si>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</si>
  <si>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</si>
  <si>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</si>
  <si>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</si>
  <si>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</si>
  <si>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</si>
  <si>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</si>
  <si>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</si>
  <si>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</si>
  <si>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</si>
  <si>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</si>
  <si>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</si>
  <si>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</si>
  <si>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</si>
  <si>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</si>
  <si>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</si>
  <si>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</si>
  <si>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</si>
  <si>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</si>
  <si>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</si>
  <si>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</si>
  <si>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</si>
  <si>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</si>
  <si>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</si>
  <si>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</si>
  <si>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</si>
  <si>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</si>
  <si>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</si>
  <si>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</si>
  <si>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</si>
  <si>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</si>
  <si>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</si>
  <si>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</si>
  <si>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</si>
  <si>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</si>
  <si>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</si>
  <si>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</si>
  <si>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</si>
  <si>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</si>
  <si>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</si>
  <si>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</si>
  <si>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</si>
  <si>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</si>
  <si>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</si>
  <si>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</si>
  <si>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</si>
  <si>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</si>
  <si>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</si>
  <si>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</si>
  <si>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</si>
  <si>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</si>
  <si>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</si>
  <si>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</si>
  <si>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</si>
  <si>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</si>
  <si>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</si>
  <si>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</si>
  <si>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</si>
  <si>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</si>
  <si>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</si>
  <si>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</si>
  <si>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</si>
  <si>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</si>
  <si>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</si>
  <si>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</si>
  <si>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</si>
  <si>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</si>
  <si>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</si>
  <si>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</si>
  <si>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</si>
  <si>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</si>
  <si>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</si>
  <si>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</si>
  <si>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</si>
  <si>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</si>
  <si>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</si>
  <si>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</si>
  <si>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</si>
  <si>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</si>
  <si>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</si>
  <si>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</si>
  <si>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</si>
  <si>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</si>
  <si>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</si>
  <si>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</si>
  <si>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</si>
  <si>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</si>
  <si>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</si>
  <si>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</si>
  <si>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</si>
  <si>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</si>
  <si>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</si>
  <si>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</si>
  <si>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</si>
  <si>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</si>
  <si>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</si>
  <si>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</si>
  <si>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</si>
  <si>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</si>
  <si>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</si>
  <si>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</si>
  <si>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</si>
  <si>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</si>
  <si>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</si>
  <si>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</si>
  <si>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</si>
  <si>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</si>
  <si>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</si>
  <si>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</si>
  <si>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</si>
  <si>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</si>
  <si>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</si>
  <si>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</si>
  <si>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</si>
  <si>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</si>
  <si>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</si>
  <si>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</si>
  <si>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</si>
  <si>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</si>
  <si>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</si>
  <si>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</si>
  <si>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</si>
  <si>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</si>
  <si>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</si>
  <si>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</si>
  <si>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</si>
  <si>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</si>
  <si>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</si>
  <si>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</si>
  <si>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</si>
  <si>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</si>
  <si>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</si>
  <si>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</si>
  <si>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</si>
  <si>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</si>
  <si>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</si>
  <si>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</si>
  <si>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</si>
  <si>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</si>
  <si>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</si>
  <si>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</si>
  <si>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</si>
  <si>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</si>
  <si>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</si>
  <si>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</si>
  <si>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</si>
  <si>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</si>
  <si>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</si>
  <si>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</si>
  <si>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</si>
  <si>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</si>
  <si>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</si>
  <si>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</si>
  <si>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</si>
  <si>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</si>
  <si>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</si>
  <si>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</si>
  <si>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</si>
  <si>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</si>
  <si>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</si>
  <si>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</si>
  <si>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</si>
  <si>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</si>
  <si>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</si>
  <si>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</si>
  <si>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</si>
  <si>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</si>
  <si>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</si>
  <si>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</si>
  <si>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</si>
  <si>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</si>
  <si>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</si>
  <si>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</si>
  <si>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</si>
  <si>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</si>
  <si>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</si>
  <si>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</si>
  <si>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</si>
  <si>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</si>
  <si>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</si>
  <si>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</si>
  <si>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</si>
  <si>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</si>
  <si>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</si>
  <si>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</si>
  <si>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</si>
  <si>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</si>
  <si>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</si>
  <si>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</si>
  <si>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</si>
  <si>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</si>
  <si>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</si>
  <si>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</si>
  <si>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</si>
  <si>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</si>
  <si>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</si>
  <si>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</si>
  <si>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</si>
  <si>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</si>
  <si>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</si>
  <si>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</si>
  <si>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</si>
  <si>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</si>
  <si>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</si>
  <si>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</si>
  <si>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</si>
  <si>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</si>
  <si>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</si>
  <si>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</si>
  <si>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</si>
  <si>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</si>
  <si>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</si>
  <si>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</si>
  <si>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</si>
  <si>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</si>
  <si>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</si>
  <si>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</si>
  <si>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</si>
  <si>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</si>
  <si>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</si>
  <si>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</si>
  <si>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</si>
  <si>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</si>
  <si>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</si>
  <si>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</si>
  <si>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</si>
  <si>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</si>
  <si>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</si>
  <si>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</si>
  <si>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</si>
  <si>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</si>
  <si>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</si>
  <si>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</si>
  <si>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</si>
  <si>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</si>
  <si>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</si>
  <si>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</si>
  <si>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</si>
  <si>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</si>
  <si>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</si>
  <si>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</si>
  <si>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</si>
  <si>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</si>
  <si>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</si>
  <si>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</si>
  <si>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</si>
  <si>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</si>
  <si>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</si>
  <si>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</si>
  <si>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</si>
  <si>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</si>
  <si>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</si>
  <si>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</si>
  <si>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</si>
  <si>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</si>
  <si>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</si>
  <si>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</si>
  <si>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</si>
  <si>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</si>
  <si>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</si>
  <si>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</si>
  <si>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</si>
  <si>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</si>
  <si>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</si>
  <si>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</si>
  <si>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</si>
  <si>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</si>
  <si>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</si>
  <si>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</si>
  <si>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</si>
  <si>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</si>
  <si>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</si>
  <si>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</si>
  <si>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</si>
  <si>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</si>
  <si>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</si>
  <si>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</si>
  <si>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</si>
  <si>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</si>
  <si>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</si>
  <si>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</si>
  <si>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</si>
  <si>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</si>
  <si>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</si>
  <si>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</si>
  <si>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</si>
  <si>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</si>
  <si>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</si>
  <si>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</si>
  <si>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</si>
  <si>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</si>
  <si>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</si>
  <si>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</si>
  <si>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</si>
  <si>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</si>
  <si>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</si>
  <si>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</si>
  <si>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</si>
  <si>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</si>
  <si>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</si>
  <si>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</si>
  <si>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</si>
  <si>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</si>
  <si>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</si>
  <si>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</si>
  <si>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</si>
  <si>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</si>
  <si>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</si>
  <si>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</si>
  <si>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</si>
  <si>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</si>
  <si>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</si>
  <si>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</si>
  <si>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</si>
  <si>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</si>
  <si>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</si>
  <si>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</si>
  <si>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</si>
  <si>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</si>
  <si>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</si>
  <si>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</si>
  <si>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</si>
  <si>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</si>
  <si>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</si>
  <si>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</si>
  <si>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</si>
  <si>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</si>
  <si>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</si>
  <si>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</si>
  <si>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</si>
  <si>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</si>
  <si>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</si>
  <si>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</si>
  <si>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</si>
  <si>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</si>
  <si>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</si>
  <si>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</si>
  <si>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</si>
  <si>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</si>
  <si>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</si>
  <si>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</si>
  <si>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</si>
  <si>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</si>
  <si>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</si>
  <si>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</si>
  <si>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</si>
  <si>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</si>
  <si>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</si>
  <si>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</si>
  <si>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</si>
  <si>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</si>
  <si>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</si>
  <si>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</si>
  <si>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</si>
  <si>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</si>
  <si>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</si>
  <si>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</si>
  <si>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</si>
  <si>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</si>
  <si>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</si>
  <si>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</si>
  <si>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</si>
  <si>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</si>
  <si>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</si>
  <si>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</si>
  <si>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</si>
  <si>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</si>
  <si>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</si>
  <si>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</si>
  <si>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</si>
  <si>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</si>
  <si>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</si>
  <si>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</si>
  <si>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</si>
  <si>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</si>
  <si>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</si>
  <si>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</si>
  <si>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</si>
  <si>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</si>
  <si>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</si>
  <si>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</si>
  <si>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</si>
  <si>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</si>
  <si>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</si>
  <si>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</si>
  <si>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</si>
  <si>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</si>
  <si>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</si>
  <si>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</si>
  <si>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</si>
  <si>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</si>
  <si>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</si>
  <si>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</si>
  <si>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</si>
  <si>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</si>
  <si>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</si>
  <si>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</si>
  <si>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</si>
  <si>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</si>
  <si>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</si>
  <si>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</si>
  <si>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</si>
  <si>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</si>
  <si>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</si>
  <si>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</si>
  <si>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</si>
  <si>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</si>
  <si>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</si>
  <si>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</si>
  <si>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</si>
  <si>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</si>
  <si>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</si>
  <si>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</si>
  <si>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</si>
  <si>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</si>
  <si>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</si>
  <si>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</si>
  <si>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</si>
  <si>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</si>
  <si>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</si>
  <si>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</si>
  <si>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</si>
  <si>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</si>
  <si>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</si>
  <si>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</si>
  <si>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</si>
  <si>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</si>
  <si>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</si>
  <si>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</si>
  <si>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</si>
  <si>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</si>
  <si>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</si>
  <si>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</si>
  <si>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</si>
  <si>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</si>
  <si>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</si>
  <si>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</si>
  <si>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</si>
  <si>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</si>
  <si>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</si>
  <si>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</si>
  <si>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</si>
  <si>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</si>
  <si>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</si>
  <si>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</si>
  <si>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</si>
  <si>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</si>
  <si>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</si>
  <si>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</si>
  <si>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</si>
  <si>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</si>
  <si>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</si>
  <si>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</si>
  <si>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</si>
  <si>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</si>
  <si>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</si>
  <si>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</si>
  <si>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</si>
  <si>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</si>
  <si>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</si>
  <si>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</si>
  <si>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</si>
  <si>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</si>
  <si>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</si>
  <si>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</si>
  <si>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</si>
  <si>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</si>
  <si>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</si>
  <si>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</si>
  <si>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</si>
  <si>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</si>
  <si>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</si>
  <si>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</si>
  <si>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</si>
  <si>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</si>
  <si>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</si>
  <si>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</si>
  <si>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</si>
  <si>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</si>
  <si>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</si>
  <si>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</si>
  <si>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</si>
  <si>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</si>
  <si>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</si>
  <si>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</si>
  <si>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</si>
  <si>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</si>
  <si>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</si>
  <si>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</si>
  <si>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</si>
  <si>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</si>
  <si>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</si>
  <si>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</si>
  <si>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</si>
  <si>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</si>
  <si>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</si>
  <si>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</si>
  <si>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</si>
  <si>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</si>
  <si>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</si>
  <si>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</si>
  <si>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</si>
  <si>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</si>
  <si>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</si>
  <si>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</si>
  <si>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</si>
  <si>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</si>
  <si>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</si>
  <si>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</si>
  <si>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</si>
  <si>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</si>
  <si>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</si>
  <si>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</si>
  <si>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</si>
  <si>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</si>
  <si>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</si>
  <si>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</si>
  <si>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</si>
  <si>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</si>
  <si>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</si>
  <si>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</si>
  <si>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</si>
  <si>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</si>
  <si>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</si>
  <si>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</si>
  <si>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</si>
  <si>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</si>
  <si>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</si>
  <si>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</si>
  <si>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</si>
  <si>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</si>
  <si>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</si>
  <si>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</si>
  <si>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</si>
  <si>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</si>
  <si>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</si>
  <si>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</si>
  <si>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</si>
  <si>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</si>
  <si>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</si>
  <si>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</si>
  <si>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</si>
  <si>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</si>
  <si>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</si>
  <si>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</si>
  <si>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</si>
  <si>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</si>
  <si>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</si>
  <si>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</si>
  <si>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</si>
  <si>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</si>
  <si>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</si>
  <si>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</si>
  <si>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</si>
  <si>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</si>
  <si>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</si>
  <si>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</si>
  <si>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</si>
  <si>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</si>
  <si>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</si>
  <si>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</si>
  <si>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</si>
  <si>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</si>
  <si>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</si>
  <si>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</si>
  <si>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</si>
  <si>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</si>
  <si>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</si>
  <si>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</si>
  <si>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</si>
  <si>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</si>
  <si>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</si>
  <si>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</si>
  <si>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</si>
  <si>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</si>
  <si>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</si>
  <si>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</si>
  <si>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</si>
  <si>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</si>
  <si>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</si>
  <si>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</si>
  <si>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</si>
  <si>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</si>
  <si>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</si>
  <si>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</si>
  <si>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</si>
  <si>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</si>
  <si>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</si>
  <si>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</si>
  <si>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</si>
  <si>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</si>
  <si>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</si>
  <si>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</si>
  <si>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</si>
  <si>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</si>
  <si>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</si>
  <si>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</si>
  <si>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</si>
  <si>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</si>
  <si>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</si>
  <si>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</si>
  <si>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</si>
  <si>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</si>
  <si>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</si>
  <si>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</si>
  <si>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</si>
  <si>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</si>
  <si>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</si>
  <si>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</si>
  <si>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</si>
  <si>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</si>
  <si>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</si>
  <si>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</si>
  <si>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</si>
  <si>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</si>
  <si>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</si>
  <si>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</si>
  <si>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</si>
  <si>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</si>
  <si>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</si>
  <si>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</si>
  <si>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</si>
  <si>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</si>
  <si>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</si>
  <si>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</si>
  <si>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</si>
  <si>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</si>
  <si>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</si>
  <si>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</si>
  <si>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</si>
  <si>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</si>
  <si>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</si>
  <si>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</si>
  <si>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</si>
  <si>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</si>
  <si>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</si>
  <si>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</si>
  <si>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</si>
  <si>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</si>
  <si>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</si>
  <si>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</si>
  <si>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</si>
  <si>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</si>
  <si>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</si>
  <si>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</si>
  <si>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</si>
  <si>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</si>
  <si>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</si>
  <si>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</si>
  <si>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</si>
  <si>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</si>
  <si>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</si>
  <si>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</si>
  <si>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</si>
  <si>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</si>
  <si>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</si>
  <si>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</si>
  <si>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</si>
  <si>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</si>
  <si>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</si>
  <si>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</si>
  <si>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</si>
  <si>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</si>
  <si>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</si>
  <si>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</si>
  <si>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</si>
  <si>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</si>
  <si>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</si>
  <si>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</si>
  <si>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</si>
  <si>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</si>
  <si>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</si>
  <si>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</si>
  <si>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</si>
  <si>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</si>
  <si>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</si>
  <si>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</si>
  <si>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</si>
  <si>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</si>
  <si>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</si>
  <si>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</si>
  <si>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</si>
  <si>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</si>
  <si>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</si>
  <si>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</si>
  <si>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</si>
  <si>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</si>
  <si>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</si>
  <si>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</si>
  <si>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</si>
  <si>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</si>
  <si>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</si>
  <si>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</si>
  <si>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</si>
  <si>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</si>
  <si>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</si>
  <si>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</si>
  <si>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</si>
  <si>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</si>
  <si>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</si>
  <si>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</si>
  <si>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</si>
  <si>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</si>
  <si>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</si>
  <si>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</si>
  <si>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</si>
  <si>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</si>
  <si>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</si>
  <si>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</si>
  <si>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</si>
  <si>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</si>
  <si>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</si>
  <si>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</si>
  <si>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</si>
  <si>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</si>
  <si>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</si>
  <si>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</si>
  <si>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</si>
  <si>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</si>
  <si>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</si>
  <si>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</si>
  <si>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</si>
  <si>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</si>
  <si>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</si>
  <si>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</si>
  <si>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</si>
  <si>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</si>
  <si>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</si>
  <si>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</si>
  <si>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</si>
  <si>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</si>
  <si>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</si>
  <si>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</si>
  <si>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</si>
  <si>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</si>
  <si>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</si>
  <si>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</si>
  <si>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</si>
  <si>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</si>
  <si>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</si>
  <si>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</si>
  <si>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</si>
  <si>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</si>
  <si>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</si>
  <si>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</si>
  <si>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</si>
  <si>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</si>
  <si>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</si>
  <si>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</si>
  <si>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</si>
  <si>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</si>
  <si>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</si>
  <si>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</si>
  <si>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</si>
  <si>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</si>
  <si>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</si>
  <si>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</si>
  <si>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</si>
  <si>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</si>
  <si>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</si>
  <si>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</si>
  <si>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</si>
  <si>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</si>
  <si>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</si>
  <si>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</si>
  <si>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</si>
  <si>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</si>
  <si>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</si>
  <si>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</si>
  <si>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</si>
  <si>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</si>
  <si>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</si>
  <si>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</si>
  <si>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</si>
  <si>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</si>
  <si>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</si>
  <si>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</si>
  <si>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</si>
  <si>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</si>
  <si>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</si>
  <si>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</si>
  <si>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</si>
  <si>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</si>
  <si>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</si>
  <si>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</si>
  <si>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</si>
  <si>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</si>
  <si>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</si>
  <si>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</si>
  <si>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</si>
  <si>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</si>
  <si>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</si>
  <si>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</si>
  <si>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</si>
  <si>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</si>
  <si>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</si>
  <si>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</si>
  <si>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</si>
  <si>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</si>
  <si>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</si>
  <si>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</si>
  <si>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</si>
  <si>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</si>
  <si>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</si>
  <si>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</si>
  <si>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</si>
  <si>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</si>
  <si>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</si>
  <si>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</si>
  <si>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</si>
  <si>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</si>
  <si>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</si>
  <si>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</si>
  <si>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</si>
  <si>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</si>
  <si>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</si>
  <si>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</si>
  <si>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</si>
  <si>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</si>
  <si>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</si>
  <si>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</si>
  <si>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</si>
  <si>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</si>
  <si>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</si>
  <si>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</si>
  <si>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</si>
  <si>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</si>
  <si>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</si>
  <si>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</si>
  <si>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</si>
  <si>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</si>
  <si>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</si>
  <si>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</si>
  <si>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</si>
  <si>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</si>
  <si>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</si>
  <si>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</si>
  <si>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</si>
  <si>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</si>
  <si>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</si>
  <si>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</si>
  <si>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</si>
  <si>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</si>
  <si>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</si>
  <si>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</si>
  <si>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</si>
  <si>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</si>
  <si>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</si>
  <si>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</si>
  <si>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</si>
  <si>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</si>
  <si>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</si>
  <si>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</si>
  <si>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</si>
  <si>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</si>
  <si>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</si>
  <si>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</si>
  <si>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</si>
  <si>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</si>
  <si>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</si>
  <si>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</si>
  <si>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</si>
  <si>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</si>
  <si>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</si>
  <si>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</si>
  <si>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</si>
  <si>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</si>
  <si>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</si>
  <si>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</si>
  <si>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</si>
  <si>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</si>
  <si>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</si>
  <si>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</si>
  <si>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</si>
  <si>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</si>
  <si>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</si>
  <si>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</si>
  <si>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</si>
  <si>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</si>
  <si>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</si>
  <si>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</si>
  <si>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</si>
  <si>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</si>
  <si>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</si>
  <si>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</si>
  <si>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</si>
  <si>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</si>
  <si>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</si>
  <si>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</si>
  <si>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</si>
  <si>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</si>
  <si>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</si>
  <si>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</si>
  <si>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</si>
  <si>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</si>
  <si>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</si>
  <si>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</si>
  <si>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</si>
  <si>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</si>
  <si>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</si>
  <si>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</si>
  <si>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</si>
  <si>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</si>
  <si>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</si>
  <si>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</si>
  <si>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</si>
  <si>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</si>
  <si>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</si>
  <si>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</si>
  <si>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</si>
  <si>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</si>
  <si>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</si>
  <si>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</si>
  <si>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</si>
  <si>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</si>
  <si>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</si>
  <si>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</si>
  <si>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</si>
  <si>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</si>
  <si>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</si>
  <si>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</si>
  <si>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</si>
  <si>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</si>
  <si>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</si>
  <si>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</si>
  <si>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</si>
  <si>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</si>
  <si>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</si>
  <si>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</si>
  <si>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</si>
  <si>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</si>
  <si>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</si>
  <si>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</si>
  <si>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</si>
  <si>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</si>
  <si>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</si>
  <si>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</si>
  <si>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</si>
  <si>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</si>
  <si>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</si>
  <si>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</si>
  <si>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</si>
  <si>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</si>
  <si>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</si>
  <si>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</si>
  <si>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</si>
  <si>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</si>
  <si>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</si>
  <si>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</si>
  <si>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</si>
  <si>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</si>
  <si>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</si>
  <si>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</si>
  <si>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</si>
  <si>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</si>
  <si>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</si>
  <si>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</si>
  <si>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</si>
  <si>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</si>
  <si>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</si>
  <si>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</si>
  <si>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</si>
  <si>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</si>
  <si>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</si>
  <si>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</si>
  <si>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</si>
  <si>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</si>
  <si>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</si>
  <si>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</si>
  <si>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</si>
  <si>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</si>
  <si>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</si>
  <si>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</si>
  <si>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</si>
  <si>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</si>
  <si>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</si>
  <si>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</si>
  <si>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</si>
  <si>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</si>
  <si>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</si>
  <si>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</si>
  <si>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</si>
  <si>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</si>
  <si>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</si>
  <si>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</si>
  <si>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</si>
  <si>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</si>
  <si>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</si>
  <si>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</si>
  <si>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</si>
  <si>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</si>
  <si>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</si>
  <si>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</si>
  <si>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</si>
  <si>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</si>
  <si>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</si>
  <si>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</si>
  <si>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</si>
  <si>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</si>
  <si>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</si>
  <si>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</si>
  <si>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</si>
  <si>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</si>
  <si>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</si>
  <si>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</si>
  <si>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</si>
  <si>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</si>
  <si>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</si>
  <si>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</si>
  <si>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</si>
  <si>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</si>
  <si>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</si>
  <si>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</si>
  <si>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</si>
  <si>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</si>
  <si>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</si>
  <si>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</si>
  <si>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</si>
  <si>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</si>
  <si>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</si>
  <si>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</si>
  <si>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</si>
  <si>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</si>
  <si>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</si>
  <si>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</si>
  <si>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</si>
  <si>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</si>
  <si>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</si>
  <si>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</si>
  <si>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</si>
  <si>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</si>
  <si>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</si>
  <si>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</si>
  <si>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</si>
  <si>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</si>
  <si>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</si>
  <si>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</si>
  <si>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</si>
  <si>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</si>
  <si>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</si>
  <si>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</si>
  <si>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</si>
  <si>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</si>
  <si>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</si>
  <si>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</si>
  <si>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</si>
  <si>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</si>
  <si>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</si>
  <si>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</si>
  <si>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</si>
  <si>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</si>
  <si>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</si>
  <si>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</si>
  <si>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</si>
  <si>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</si>
  <si>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</si>
  <si>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</si>
  <si>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</si>
  <si>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</si>
  <si>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</si>
  <si>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</si>
  <si>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</si>
  <si>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</si>
  <si>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</si>
  <si>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</si>
  <si>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</si>
  <si>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</si>
  <si>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</si>
  <si>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</si>
  <si>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</si>
  <si>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</si>
  <si>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</si>
  <si>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</si>
  <si>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</si>
  <si>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</si>
  <si>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</si>
  <si>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</si>
  <si>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</si>
  <si>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</si>
  <si>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</si>
  <si>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</si>
  <si>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</si>
  <si>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</si>
  <si>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</si>
  <si>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</si>
  <si>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</si>
  <si>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</si>
  <si>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</si>
  <si>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</si>
  <si>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</si>
  <si>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</si>
  <si>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</si>
  <si>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</si>
  <si>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</si>
  <si>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</si>
  <si>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</si>
  <si>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</si>
  <si>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</si>
  <si>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</si>
  <si>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</si>
  <si>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</si>
  <si>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</si>
  <si>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</si>
  <si>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</si>
  <si>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</si>
  <si>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</si>
  <si>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</si>
  <si>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</si>
  <si>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</si>
  <si>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</si>
  <si>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</si>
  <si>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</si>
  <si>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</si>
  <si>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</si>
  <si>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</si>
  <si>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</si>
  <si>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</si>
  <si>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</si>
  <si>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</si>
  <si>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</si>
  <si>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</si>
  <si>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</si>
  <si>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</si>
  <si>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</si>
  <si>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</si>
  <si>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</si>
  <si>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</si>
  <si>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</si>
  <si>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</si>
  <si>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</si>
  <si>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</si>
  <si>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</si>
  <si>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</si>
  <si>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</si>
  <si>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</si>
  <si>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</si>
  <si>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</si>
  <si>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</si>
  <si>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</si>
  <si>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</si>
  <si>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</si>
  <si>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</si>
  <si>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</si>
  <si>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</si>
  <si>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</si>
  <si>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</si>
  <si>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</si>
  <si>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</si>
  <si>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</si>
  <si>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</si>
  <si>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</si>
  <si>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</si>
  <si>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</si>
  <si>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</si>
  <si>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</si>
  <si>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</si>
  <si>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</si>
  <si>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</si>
  <si>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</si>
  <si>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</si>
  <si>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</si>
  <si>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</si>
  <si>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</si>
  <si>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</si>
  <si>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</si>
  <si>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</si>
  <si>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</si>
  <si>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</si>
  <si>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</si>
  <si>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</si>
  <si>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</si>
  <si>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</si>
  <si>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</si>
  <si>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</si>
  <si>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</si>
  <si>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</si>
  <si>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</si>
  <si>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</si>
  <si>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</si>
  <si>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</si>
  <si>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</si>
  <si>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</si>
  <si>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</si>
  <si>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</si>
  <si>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</si>
  <si>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</si>
  <si>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</si>
  <si>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</si>
  <si>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</si>
  <si>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</si>
  <si>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</si>
  <si>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</si>
  <si>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</si>
  <si>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</si>
  <si>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</si>
  <si>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</si>
  <si>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</si>
  <si>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</si>
  <si>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</si>
  <si>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</si>
  <si>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</si>
  <si>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</si>
  <si>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</si>
  <si>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</si>
  <si>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</si>
  <si>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</si>
  <si>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</si>
  <si>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</si>
  <si>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</si>
  <si>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</si>
  <si>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</si>
  <si>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</si>
  <si>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</si>
  <si>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</si>
  <si>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</si>
  <si>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</si>
  <si>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</si>
  <si>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</si>
  <si>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</si>
  <si>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</si>
  <si>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</si>
  <si>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</si>
  <si>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</si>
  <si>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</si>
  <si>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</si>
  <si>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</si>
  <si>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</si>
  <si>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</si>
  <si>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</si>
  <si>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</si>
  <si>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</si>
  <si>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</si>
  <si>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</si>
  <si>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</si>
  <si>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</si>
  <si>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</si>
  <si>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</si>
  <si>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</si>
  <si>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</si>
  <si>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</si>
  <si>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</si>
  <si>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</si>
  <si>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</si>
  <si>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</si>
  <si>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</si>
  <si>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</si>
  <si>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</si>
  <si>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</si>
  <si>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</si>
  <si>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</si>
  <si>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</si>
  <si>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</si>
  <si>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</si>
  <si>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</si>
  <si>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</si>
  <si>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</si>
  <si>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</si>
  <si>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</si>
  <si>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</si>
  <si>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</si>
  <si>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</si>
  <si>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</si>
  <si>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</si>
  <si>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</si>
  <si>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</si>
  <si>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</si>
  <si>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</si>
  <si>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</si>
  <si>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</si>
  <si>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</si>
  <si>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</si>
  <si>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</si>
  <si>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</si>
  <si>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</si>
  <si>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</si>
  <si>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</si>
  <si>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</si>
  <si>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</si>
  <si>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</si>
  <si>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</si>
  <si>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</si>
  <si>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</si>
  <si>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</si>
  <si>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</si>
  <si>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</si>
  <si>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</si>
  <si>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</si>
  <si>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</si>
  <si>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</si>
  <si>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</si>
  <si>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</si>
  <si>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</si>
  <si>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</si>
  <si>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</si>
  <si>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</si>
  <si>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</si>
  <si>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</si>
  <si>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</si>
  <si>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</si>
  <si>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</si>
  <si>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</si>
  <si>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</si>
  <si>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</si>
  <si>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</si>
  <si>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</si>
  <si>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</si>
  <si>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</si>
  <si>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</si>
  <si>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</si>
  <si>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</si>
  <si>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</si>
  <si>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</si>
  <si>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</si>
  <si>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</si>
  <si>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</si>
  <si>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</si>
  <si>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</si>
  <si>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</si>
  <si>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</si>
  <si>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</si>
  <si>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</si>
  <si>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</si>
  <si>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</si>
  <si>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</si>
  <si>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</si>
  <si>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</si>
  <si>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</si>
  <si>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</si>
  <si>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</si>
  <si>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</si>
  <si>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</si>
  <si>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</si>
  <si>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</si>
  <si>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</si>
  <si>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</si>
  <si>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</si>
  <si>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</si>
  <si>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</si>
  <si>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</si>
  <si>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</si>
  <si>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</si>
  <si>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</si>
  <si>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</si>
  <si>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</si>
  <si>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</si>
  <si>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</si>
  <si>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</si>
  <si>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</si>
  <si>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</si>
  <si>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</si>
  <si>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</si>
  <si>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</si>
  <si>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</si>
  <si>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</si>
  <si>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</si>
  <si>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</si>
  <si>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</si>
  <si>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</si>
  <si>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</si>
  <si>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</si>
  <si>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</si>
  <si>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</si>
  <si>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</si>
  <si>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</si>
  <si>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</si>
  <si>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</si>
  <si>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</si>
  <si>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</si>
  <si>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</si>
  <si>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</si>
  <si>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</si>
  <si>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</si>
  <si>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</si>
  <si>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</si>
  <si>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</si>
  <si>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</si>
  <si>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</si>
  <si>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</si>
  <si>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</si>
  <si>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</si>
  <si>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</si>
  <si>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</si>
  <si>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</si>
  <si>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</si>
  <si>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</si>
  <si>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</si>
  <si>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</si>
  <si>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</si>
  <si>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</si>
  <si>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</si>
  <si>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</si>
  <si>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</si>
  <si>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</si>
  <si>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</si>
  <si>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</si>
  <si>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</si>
  <si>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</si>
  <si>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</si>
  <si>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</si>
  <si>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</si>
  <si>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</si>
  <si>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</si>
  <si>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</si>
  <si>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</si>
  <si>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</si>
  <si>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</si>
  <si>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</si>
  <si>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</si>
  <si>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</si>
  <si>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</si>
  <si>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</si>
  <si>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</si>
  <si>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</si>
  <si>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</si>
  <si>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</si>
  <si>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</si>
  <si>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</si>
  <si>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</si>
  <si>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</si>
  <si>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</si>
  <si>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</si>
  <si>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</si>
  <si>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</si>
  <si>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</si>
  <si>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</si>
  <si>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</si>
  <si>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</si>
  <si>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</si>
  <si>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</si>
  <si>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</si>
  <si>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</si>
  <si>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</si>
  <si>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</si>
  <si>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</si>
  <si>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</si>
  <si>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</si>
  <si>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</si>
  <si>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</si>
  <si>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</si>
  <si>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</si>
  <si>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</si>
  <si>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</si>
  <si>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</si>
  <si>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</si>
  <si>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</si>
  <si>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</si>
  <si>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</si>
  <si>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</si>
  <si>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</si>
  <si>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</si>
  <si>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</si>
  <si>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</si>
  <si>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</si>
  <si>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</si>
  <si>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</si>
  <si>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</si>
  <si>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</si>
  <si>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</si>
  <si>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</si>
  <si>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</si>
  <si>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</si>
  <si>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</si>
  <si>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</si>
  <si>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</si>
  <si>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</si>
  <si>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</si>
  <si>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</si>
  <si>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</si>
  <si>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</si>
  <si>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</si>
  <si>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</si>
  <si>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</si>
  <si>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</si>
  <si>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</si>
  <si>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</si>
  <si>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</si>
  <si>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</si>
  <si>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</si>
  <si>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</si>
  <si>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</si>
  <si>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</si>
  <si>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</si>
  <si>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</si>
  <si>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</si>
  <si>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</si>
  <si>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</si>
  <si>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</si>
  <si>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</si>
  <si>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</si>
  <si>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</si>
  <si>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</si>
  <si>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</si>
  <si>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</si>
  <si>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</si>
  <si>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</si>
  <si>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</si>
  <si>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</si>
  <si>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</si>
  <si>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</si>
  <si>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</si>
  <si>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</si>
  <si>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</si>
  <si>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</si>
  <si>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</si>
  <si>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</si>
  <si>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</si>
  <si>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</si>
  <si>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</si>
  <si>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</si>
  <si>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</si>
  <si>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</si>
  <si>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</si>
  <si>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</si>
  <si>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</si>
  <si>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</si>
  <si>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</si>
  <si>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</si>
  <si>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</si>
  <si>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</si>
  <si>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</si>
  <si>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</si>
  <si>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</si>
  <si>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</si>
  <si>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</si>
  <si>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</si>
  <si>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</si>
  <si>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</si>
  <si>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</si>
  <si>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</si>
  <si>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</si>
  <si>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</si>
  <si>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</si>
  <si>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</si>
  <si>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</si>
  <si>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</si>
  <si>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</si>
  <si>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</si>
  <si>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</si>
  <si>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</si>
  <si>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</si>
  <si>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</si>
  <si>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</si>
  <si>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</si>
  <si>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</si>
  <si>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</si>
  <si>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</si>
  <si>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</si>
  <si>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</si>
  <si>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</si>
  <si>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</si>
  <si>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</si>
  <si>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</si>
  <si>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</si>
  <si>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</si>
  <si>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</si>
  <si>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</si>
  <si>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</si>
  <si>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</si>
  <si>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</si>
  <si>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</si>
  <si>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</si>
  <si>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</si>
  <si>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</si>
  <si>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</si>
  <si>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</si>
  <si>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</si>
  <si>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</si>
  <si>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</si>
  <si>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</si>
  <si>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</si>
  <si>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</si>
  <si>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</si>
  <si>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</si>
  <si>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</si>
  <si>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</si>
  <si>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</si>
  <si>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</si>
  <si>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</si>
  <si>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</si>
  <si>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</si>
  <si>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</si>
  <si>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</si>
  <si>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</si>
  <si>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</si>
  <si>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</si>
  <si>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</si>
  <si>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</si>
  <si>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</si>
  <si>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</si>
  <si>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</si>
  <si>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</si>
  <si>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</si>
  <si>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</si>
  <si>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</si>
  <si>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</si>
  <si>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</si>
  <si>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</si>
  <si>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</si>
  <si>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</si>
  <si>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</si>
  <si>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</si>
  <si>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</si>
  <si>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</si>
  <si>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</si>
  <si>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</si>
  <si>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</si>
  <si>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</si>
  <si>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</si>
  <si>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</si>
  <si>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</si>
  <si>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</si>
  <si>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</si>
  <si>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</si>
  <si>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</si>
  <si>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</si>
  <si>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</si>
  <si>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</si>
  <si>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</si>
  <si>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</si>
  <si>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</si>
  <si>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</si>
  <si>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</si>
  <si>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</si>
  <si>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</si>
  <si>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</si>
  <si>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</si>
  <si>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</si>
  <si>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</si>
  <si>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</si>
  <si>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</si>
  <si>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</si>
  <si>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</si>
  <si>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</si>
  <si>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</si>
  <si>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</si>
  <si>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</si>
  <si>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</si>
  <si>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</si>
  <si>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</si>
  <si>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</si>
  <si>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</si>
  <si>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</si>
  <si>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</si>
  <si>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</si>
  <si>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</si>
  <si>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</si>
  <si>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</si>
  <si>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</si>
  <si>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</si>
  <si>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</si>
  <si>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</si>
  <si>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</si>
  <si>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</si>
  <si>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</si>
  <si>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</si>
  <si>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</si>
  <si>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</si>
  <si>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</si>
  <si>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</si>
  <si>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</si>
  <si>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</si>
  <si>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</si>
  <si>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</si>
  <si>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</si>
  <si>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</si>
  <si>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</si>
  <si>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</si>
  <si>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</si>
  <si>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</si>
  <si>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</si>
  <si>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</si>
  <si>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</si>
  <si>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</si>
  <si>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</si>
  <si>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</si>
  <si>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</si>
  <si>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</si>
  <si>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</si>
  <si>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</si>
  <si>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</si>
  <si>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</si>
  <si>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</si>
  <si>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</si>
  <si>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</si>
  <si>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</si>
  <si>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</si>
  <si>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</si>
  <si>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</si>
  <si>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</si>
  <si>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</si>
  <si>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</si>
  <si>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</si>
  <si>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</si>
  <si>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</si>
  <si>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</si>
  <si>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</si>
  <si>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</si>
  <si>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</si>
  <si>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</si>
  <si>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</si>
  <si>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</si>
  <si>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</si>
  <si>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</si>
  <si>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</si>
  <si>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</si>
  <si>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</si>
  <si>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</si>
  <si>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</si>
  <si>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</si>
  <si>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</si>
  <si>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</si>
  <si>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</si>
  <si>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</si>
  <si>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</si>
  <si>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</si>
  <si>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</si>
  <si>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</si>
  <si>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</si>
  <si>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</si>
  <si>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</si>
  <si>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</si>
  <si>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</si>
  <si>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</si>
  <si>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</si>
  <si>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</si>
  <si>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</si>
  <si>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</si>
  <si>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</si>
  <si>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</si>
  <si>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</si>
  <si>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</si>
  <si>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</si>
  <si>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</si>
  <si>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</si>
  <si>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</si>
  <si>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</si>
  <si>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</si>
  <si>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</si>
  <si>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</si>
  <si>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</si>
  <si>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</si>
  <si>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</si>
  <si>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</si>
  <si>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</si>
  <si>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</si>
  <si>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</si>
  <si>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</si>
  <si>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</si>
  <si>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</si>
  <si>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</si>
  <si>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</si>
  <si>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</si>
  <si>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</si>
  <si>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</si>
  <si>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</si>
  <si>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</si>
  <si>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</si>
  <si>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</si>
  <si>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</si>
  <si>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</si>
  <si>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</si>
  <si>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</si>
  <si>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</si>
  <si>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</si>
  <si>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</si>
  <si>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</si>
  <si>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</si>
  <si>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</si>
  <si>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</si>
  <si>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</si>
  <si>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</si>
  <si>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</si>
  <si>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</si>
  <si>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</si>
  <si>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</si>
  <si>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</si>
  <si>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</si>
  <si>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</si>
  <si>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</si>
  <si>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</si>
  <si>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</si>
  <si>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</si>
  <si>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</si>
  <si>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</si>
  <si>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</si>
  <si>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</si>
  <si>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</si>
  <si>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</si>
  <si>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</si>
  <si>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</si>
  <si>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</si>
  <si>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</si>
  <si>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</si>
  <si>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</si>
  <si>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</si>
  <si>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</si>
  <si>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</si>
  <si>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</si>
  <si>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</si>
  <si>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</si>
  <si>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</si>
  <si>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</si>
  <si>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</si>
  <si>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</si>
  <si>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</si>
  <si>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</si>
  <si>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</si>
  <si>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</si>
  <si>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</si>
  <si>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</si>
  <si>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</si>
  <si>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</si>
  <si>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</si>
  <si>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</si>
  <si>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</si>
  <si>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</si>
  <si>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</si>
  <si>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</si>
  <si>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</si>
  <si>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</si>
  <si>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</si>
  <si>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</si>
  <si>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</si>
  <si>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</si>
  <si>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</si>
  <si>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</si>
  <si>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</si>
  <si>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</si>
  <si>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</si>
  <si>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</si>
  <si>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</si>
  <si>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</si>
  <si>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</si>
  <si>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</si>
  <si>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</si>
  <si>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</si>
  <si>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</si>
  <si>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</si>
  <si>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</si>
  <si>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</si>
  <si>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</si>
  <si>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</si>
  <si>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</si>
  <si>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</si>
  <si>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</si>
  <si>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</si>
  <si>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</si>
  <si>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</si>
  <si>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</si>
  <si>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</si>
  <si>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</si>
  <si>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</si>
  <si>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</si>
  <si>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</si>
  <si>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</si>
  <si>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</si>
  <si>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</si>
  <si>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</si>
  <si>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</si>
  <si>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</si>
  <si>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</si>
  <si>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</si>
  <si>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</si>
  <si>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</si>
  <si>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</si>
  <si>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</si>
  <si>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</si>
  <si>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</si>
  <si>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</si>
  <si>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</si>
  <si>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</si>
  <si>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</si>
  <si>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</si>
  <si>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</si>
  <si>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</si>
  <si>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</si>
  <si>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</si>
  <si>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</si>
  <si>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</si>
  <si>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</si>
  <si>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</si>
  <si>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</si>
  <si>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</si>
  <si>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</si>
  <si>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</si>
  <si>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</si>
  <si>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</si>
  <si>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</si>
  <si>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</si>
  <si>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</si>
  <si>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</si>
  <si>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</si>
  <si>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</si>
  <si>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</si>
  <si>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</si>
  <si>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</si>
  <si>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</si>
  <si>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</si>
  <si>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</si>
  <si>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</si>
  <si>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</si>
  <si>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</si>
  <si>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</si>
  <si>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</si>
  <si>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</si>
  <si>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</si>
  <si>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</si>
  <si>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</si>
  <si>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</si>
  <si>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</si>
  <si>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</si>
  <si>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</si>
  <si>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</si>
  <si>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</si>
  <si>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</si>
  <si>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</si>
  <si>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</si>
  <si>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</si>
  <si>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</si>
  <si>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</si>
  <si>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</si>
  <si>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</si>
  <si>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</si>
  <si>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</si>
  <si>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</si>
  <si>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</si>
  <si>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</si>
  <si>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</si>
  <si>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</si>
  <si>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</si>
  <si>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</si>
  <si>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</si>
  <si>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</si>
  <si>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</si>
  <si>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</si>
  <si>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</si>
  <si>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</si>
  <si>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</si>
  <si>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</si>
  <si>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</si>
  <si>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</si>
  <si>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</si>
  <si>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</si>
  <si>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</si>
  <si>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</si>
  <si>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</si>
  <si>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</si>
  <si>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</si>
  <si>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</si>
  <si>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</si>
  <si>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</si>
  <si>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</si>
  <si>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</si>
  <si>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</si>
  <si>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</si>
  <si>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</si>
  <si>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</si>
  <si>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</si>
  <si>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</si>
  <si>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</si>
  <si>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</si>
  <si>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</si>
  <si>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</si>
  <si>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</si>
  <si>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</si>
  <si>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</si>
  <si>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</si>
  <si>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</si>
  <si>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</si>
  <si>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</si>
  <si>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</si>
  <si>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</si>
  <si>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</si>
  <si>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</si>
  <si>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</si>
  <si>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</si>
  <si>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</si>
  <si>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</si>
  <si>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</si>
  <si>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</si>
  <si>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</si>
  <si>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</si>
  <si>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</si>
  <si>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</si>
  <si>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</si>
  <si>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</si>
  <si>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</si>
  <si>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</si>
  <si>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</si>
  <si>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</si>
  <si>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</si>
  <si>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</si>
  <si>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</si>
  <si>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</si>
  <si>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</si>
  <si>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</si>
  <si>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</si>
  <si>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</si>
  <si>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</si>
  <si>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</si>
  <si>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</si>
  <si>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</si>
  <si>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</si>
  <si>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</si>
  <si>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</si>
  <si>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</si>
  <si>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</si>
  <si>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</si>
  <si>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</si>
  <si>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</si>
  <si>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</si>
  <si>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</si>
  <si>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</si>
  <si>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</si>
  <si>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</si>
  <si>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</si>
  <si>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</si>
  <si>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</si>
  <si>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</si>
  <si>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</si>
  <si>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</si>
  <si>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</si>
  <si>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</si>
  <si>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</si>
  <si>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</si>
  <si>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</si>
  <si>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</si>
  <si>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</si>
  <si>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</si>
  <si>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</si>
  <si>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</si>
  <si>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</si>
  <si>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</si>
  <si>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</si>
  <si>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</si>
  <si>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</si>
  <si>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</si>
  <si>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</si>
  <si>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</si>
  <si>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</si>
  <si>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</si>
  <si>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</si>
  <si>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</si>
  <si>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</si>
  <si>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</si>
  <si>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</si>
  <si>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</si>
  <si>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</si>
  <si>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</si>
  <si>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</si>
  <si>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</si>
  <si>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</si>
  <si>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</si>
  <si>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</si>
  <si>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</si>
  <si>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</si>
  <si>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</si>
  <si>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</si>
  <si>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</si>
  <si>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</si>
  <si>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</si>
  <si>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</si>
  <si>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</si>
  <si>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</si>
  <si>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</si>
  <si>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</si>
  <si>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</si>
  <si>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</si>
  <si>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</si>
  <si>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</si>
  <si>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</si>
  <si>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</si>
  <si>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</si>
  <si>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</si>
  <si>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</si>
  <si>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</si>
  <si>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</si>
  <si>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</si>
  <si>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</si>
  <si>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</si>
  <si>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</si>
  <si>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</si>
  <si>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</si>
  <si>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</si>
  <si>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</si>
  <si>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</si>
  <si>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</si>
  <si>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</si>
  <si>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</si>
  <si>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</si>
  <si>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</si>
  <si>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</si>
  <si>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</si>
  <si>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</si>
  <si>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</si>
  <si>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</si>
  <si>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</si>
  <si>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</si>
  <si>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</si>
  <si>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</si>
  <si>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</si>
  <si>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</si>
  <si>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</si>
  <si>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</si>
  <si>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</si>
  <si>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</si>
  <si>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</si>
  <si>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</si>
  <si>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</si>
  <si>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</si>
  <si>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</si>
  <si>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</si>
  <si>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</si>
  <si>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</si>
  <si>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</si>
  <si>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</si>
  <si>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</si>
  <si>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</si>
  <si>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</si>
  <si>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</si>
  <si>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</si>
  <si>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</si>
  <si>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</si>
  <si>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</si>
  <si>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</si>
  <si>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</si>
  <si>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</si>
  <si>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</si>
  <si>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</si>
  <si>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</si>
  <si>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</si>
  <si>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</si>
  <si>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</si>
  <si>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</si>
  <si>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</si>
  <si>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</si>
  <si>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</si>
  <si>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</si>
  <si>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</si>
  <si>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</si>
  <si>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</si>
  <si>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</si>
  <si>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</si>
  <si>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</si>
  <si>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</si>
  <si>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</si>
  <si>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</si>
  <si>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</si>
  <si>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</si>
  <si>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</si>
  <si>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</si>
  <si>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</si>
  <si>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</si>
  <si>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</si>
  <si>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</si>
  <si>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</si>
  <si>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</si>
  <si>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</si>
  <si>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</si>
  <si>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</si>
  <si>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</si>
  <si>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</si>
  <si>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</si>
  <si>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</si>
  <si>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</si>
  <si>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</si>
  <si>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</si>
  <si>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</si>
  <si>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</si>
  <si>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</si>
  <si>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</si>
  <si>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</si>
  <si>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</si>
  <si>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</si>
  <si>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</si>
  <si>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</si>
  <si>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</si>
  <si>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</si>
  <si>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</si>
  <si>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</si>
  <si>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</si>
  <si>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</si>
  <si>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</si>
  <si>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</si>
  <si>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</si>
  <si>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</si>
  <si>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</si>
  <si>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</si>
  <si>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</si>
  <si>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</si>
  <si>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</si>
  <si>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</si>
  <si>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</si>
  <si>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</si>
  <si>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</si>
  <si>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</si>
  <si>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</si>
  <si>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</si>
  <si>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</si>
  <si>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</si>
  <si>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</si>
  <si>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</si>
  <si>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</si>
  <si>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</si>
  <si>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</si>
  <si>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</si>
  <si>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</si>
  <si>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</si>
  <si>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</si>
  <si>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</si>
  <si>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</si>
  <si>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</si>
  <si>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</si>
  <si>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</si>
  <si>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</si>
  <si>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</si>
  <si>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</si>
  <si>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</si>
  <si>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</si>
  <si>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</si>
  <si>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</si>
  <si>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</si>
  <si>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</si>
  <si>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</si>
  <si>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</si>
  <si>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</si>
  <si>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</si>
  <si>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</si>
  <si>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</si>
  <si>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</si>
  <si>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</si>
  <si>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</si>
  <si>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</si>
  <si>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</si>
  <si>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</si>
  <si>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</si>
  <si>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</si>
  <si>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</si>
  <si>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</si>
  <si>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</si>
  <si>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</si>
  <si>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</si>
  <si>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</si>
  <si>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</si>
  <si>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</si>
  <si>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</si>
  <si>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</si>
  <si>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</si>
  <si>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</si>
  <si>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</si>
  <si>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</si>
  <si>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</si>
  <si>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</si>
  <si>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</si>
  <si>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</si>
  <si>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</si>
  <si>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</si>
  <si>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</si>
  <si>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</si>
  <si>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</si>
  <si>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</si>
  <si>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</si>
  <si>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</si>
  <si>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</si>
  <si>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</si>
  <si>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</si>
  <si>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</si>
  <si>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</si>
  <si>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</si>
  <si>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</si>
  <si>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</si>
  <si>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</si>
  <si>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</si>
  <si>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</si>
  <si>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</si>
  <si>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</si>
  <si>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</si>
  <si>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</si>
  <si>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</si>
  <si>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</si>
  <si>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</si>
  <si>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</si>
  <si>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</si>
  <si>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</si>
  <si>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</si>
  <si>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</si>
  <si>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</si>
  <si>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</si>
  <si>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</si>
  <si>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</si>
  <si>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</si>
  <si>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</si>
  <si>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</si>
  <si>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</si>
  <si>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</si>
  <si>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</si>
  <si>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</si>
  <si>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</si>
  <si>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</si>
  <si>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</si>
  <si>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</si>
  <si>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</si>
  <si>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</si>
  <si>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</si>
  <si>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</si>
  <si>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</si>
  <si>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</si>
  <si>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</si>
  <si>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</si>
  <si>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</si>
  <si>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</si>
  <si>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</si>
  <si>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</si>
  <si>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</si>
  <si>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</si>
  <si>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</si>
  <si>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</si>
  <si>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</si>
  <si>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</si>
  <si>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</si>
  <si>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</si>
  <si>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</si>
  <si>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</si>
  <si>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</si>
  <si>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</si>
  <si>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</si>
  <si>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</si>
  <si>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</si>
  <si>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</si>
  <si>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</si>
  <si>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</si>
  <si>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</si>
  <si>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</si>
  <si>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</si>
  <si>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</si>
  <si>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</si>
  <si>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</si>
  <si>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</si>
  <si>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</si>
  <si>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</si>
  <si>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</si>
  <si>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</si>
  <si>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</si>
  <si>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</si>
  <si>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</si>
  <si>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</si>
  <si>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</si>
  <si>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</si>
  <si>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</si>
  <si>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</si>
  <si>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</si>
  <si>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</si>
  <si>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</si>
  <si>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</si>
  <si>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</si>
  <si>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</si>
  <si>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</si>
  <si>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</si>
  <si>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</si>
  <si>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</si>
  <si>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</si>
  <si>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</si>
  <si>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</si>
  <si>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</si>
  <si>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</si>
  <si>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</si>
  <si>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</si>
  <si>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</si>
  <si>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</si>
  <si>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</si>
  <si>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</si>
  <si>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</si>
  <si>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</si>
  <si>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</si>
  <si>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</si>
  <si>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</si>
  <si>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</si>
  <si>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</si>
  <si>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</si>
  <si>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</si>
  <si>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</si>
  <si>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</si>
  <si>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</si>
  <si>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</si>
  <si>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</si>
  <si>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</si>
  <si>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</si>
  <si>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</si>
  <si>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</si>
  <si>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</si>
  <si>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</si>
  <si>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</si>
  <si>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</si>
  <si>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</si>
  <si>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</si>
  <si>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</si>
  <si>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</si>
  <si>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</si>
  <si>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</si>
  <si>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</si>
  <si>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</si>
  <si>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</si>
  <si>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</si>
  <si>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</si>
  <si>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</si>
  <si>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</si>
  <si>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</si>
  <si>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</si>
  <si>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</si>
  <si>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</si>
  <si>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</si>
  <si>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</si>
  <si>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</si>
  <si>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</si>
  <si>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</si>
  <si>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</si>
  <si>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</si>
  <si>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</si>
  <si>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</si>
  <si>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</si>
  <si>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</si>
  <si>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</si>
  <si>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</si>
  <si>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</si>
  <si>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</si>
  <si>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</si>
  <si>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</si>
  <si>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</si>
  <si>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</si>
  <si>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</si>
  <si>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</si>
  <si>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</si>
  <si>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</si>
  <si>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</si>
  <si>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</si>
  <si>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</si>
  <si>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</si>
  <si>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</si>
  <si>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</si>
  <si>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</si>
  <si>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</si>
  <si>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</si>
  <si>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</si>
  <si>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</si>
  <si>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</si>
  <si>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</si>
  <si>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</si>
  <si>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</si>
  <si>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</si>
  <si>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</si>
  <si>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</si>
  <si>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</si>
  <si>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</si>
  <si>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</si>
  <si>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</si>
  <si>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</si>
  <si>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</si>
  <si>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</si>
  <si>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</si>
  <si>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</si>
  <si>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</si>
  <si>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</si>
  <si>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</si>
  <si>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</si>
  <si>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</si>
  <si>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</si>
  <si>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</si>
  <si>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</si>
  <si>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</si>
  <si>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</si>
  <si>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</si>
  <si>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</si>
  <si>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</si>
  <si>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</si>
  <si>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</si>
  <si>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</si>
  <si>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</si>
  <si>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</si>
  <si>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</si>
  <si>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</si>
  <si>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</si>
  <si>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</si>
  <si>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</si>
  <si>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</si>
  <si>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</si>
  <si>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</si>
  <si>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</si>
  <si>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</si>
  <si>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</si>
  <si>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</si>
  <si>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</si>
  <si>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</si>
  <si>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</si>
  <si>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</si>
  <si>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</si>
  <si>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</si>
  <si>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</si>
  <si>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</si>
  <si>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</si>
  <si>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</si>
  <si>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</si>
  <si>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</si>
  <si>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</si>
  <si>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</si>
  <si>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</si>
  <si>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</si>
  <si>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</si>
  <si>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</si>
  <si>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</si>
  <si>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</si>
  <si>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</si>
  <si>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</si>
  <si>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</si>
  <si>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</si>
  <si>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</si>
  <si>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</si>
  <si>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</si>
  <si>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</si>
  <si>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</si>
  <si>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</si>
  <si>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</si>
  <si>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</si>
  <si>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</si>
  <si>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</si>
  <si>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</si>
  <si>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</si>
  <si>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</si>
  <si>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</si>
  <si>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</si>
  <si>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</si>
  <si>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</si>
  <si>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</si>
  <si>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</si>
  <si>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</si>
  <si>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</si>
  <si>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</si>
  <si>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</si>
  <si>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</si>
  <si>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</si>
  <si>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</si>
  <si>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</si>
  <si>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</si>
  <si>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</si>
  <si>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</si>
  <si>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</si>
  <si>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</si>
  <si>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</si>
  <si>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</si>
  <si>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</si>
  <si>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</si>
  <si>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</si>
  <si>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</si>
  <si>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</si>
  <si>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</si>
  <si>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</si>
  <si>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</si>
  <si>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</si>
  <si>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</si>
  <si>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</si>
  <si>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</si>
  <si>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</si>
  <si>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</si>
  <si>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</si>
  <si>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</si>
  <si>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</si>
  <si>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</si>
  <si>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</si>
  <si>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</si>
  <si>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</si>
  <si>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</si>
  <si>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</si>
  <si>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</si>
  <si>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</si>
  <si>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</si>
  <si>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</si>
  <si>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</si>
  <si>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</si>
  <si>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</si>
  <si>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</si>
  <si>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</si>
  <si>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</si>
  <si>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</si>
  <si>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</si>
  <si>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</si>
  <si>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</si>
  <si>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</si>
  <si>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</si>
  <si>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</si>
  <si>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</si>
  <si>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</si>
  <si>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</si>
  <si>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</si>
  <si>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</si>
  <si>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</si>
  <si>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</si>
  <si>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</si>
  <si>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</si>
  <si>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</si>
  <si>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</si>
  <si>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</si>
  <si>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</si>
  <si>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</si>
  <si>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</si>
  <si>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</si>
  <si>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</si>
  <si>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</si>
  <si>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</si>
  <si>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</si>
  <si>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</si>
  <si>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</si>
  <si>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</si>
  <si>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</si>
  <si>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</si>
  <si>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</si>
  <si>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</si>
  <si>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</si>
  <si>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</si>
  <si>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</si>
  <si>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</si>
  <si>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</si>
  <si>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</si>
  <si>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</si>
  <si>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</si>
  <si>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</si>
  <si>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</si>
  <si>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</si>
  <si>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</si>
  <si>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</si>
  <si>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</si>
  <si>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</si>
  <si>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</si>
  <si>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</si>
  <si>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</si>
  <si>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</si>
  <si>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</si>
  <si>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</si>
  <si>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</si>
  <si>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</si>
  <si>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</si>
  <si>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</si>
  <si>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</si>
  <si>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</si>
  <si>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</si>
  <si>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</si>
  <si>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</si>
  <si>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</si>
  <si>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</si>
  <si>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</si>
  <si>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</si>
  <si>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</si>
  <si>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</si>
  <si>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</si>
  <si>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</si>
  <si>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</si>
  <si>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</si>
  <si>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</si>
  <si>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</si>
  <si>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</si>
  <si>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</si>
  <si>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</si>
  <si>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</si>
  <si>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</si>
  <si>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</si>
  <si>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</si>
  <si>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</si>
  <si>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</si>
  <si>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</si>
  <si>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</si>
  <si>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</si>
  <si>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</si>
  <si>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</si>
  <si>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</si>
  <si>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</si>
  <si>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</si>
  <si>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</si>
  <si>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</si>
  <si>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</si>
  <si>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</si>
  <si>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</si>
  <si>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</si>
  <si>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</si>
  <si>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</si>
  <si>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</si>
  <si>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</si>
  <si>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</si>
  <si>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</si>
  <si>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</si>
  <si>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</si>
  <si>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</si>
  <si>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</si>
  <si>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</si>
  <si>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</si>
  <si>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</si>
  <si>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</si>
  <si>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</si>
  <si>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</si>
  <si>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</si>
  <si>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</si>
  <si>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</si>
  <si>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</si>
  <si>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</si>
  <si>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</si>
  <si>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</si>
  <si>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</si>
  <si>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</si>
  <si>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</si>
  <si>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</si>
  <si>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</si>
  <si>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</si>
  <si>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</si>
  <si>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</si>
  <si>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</si>
  <si>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</si>
  <si>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</si>
  <si>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</si>
  <si>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</si>
  <si>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</si>
  <si>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</si>
  <si>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</si>
  <si>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</si>
  <si>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</si>
  <si>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</si>
  <si>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</si>
  <si>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</si>
  <si>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</si>
  <si>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</si>
  <si>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</si>
  <si>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</si>
  <si>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</si>
  <si>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</si>
  <si>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</si>
  <si>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</si>
  <si>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</si>
  <si>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</si>
  <si>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</si>
  <si>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</si>
  <si>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</si>
  <si>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</si>
  <si>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</si>
  <si>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</si>
  <si>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</si>
  <si>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</si>
  <si>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</si>
  <si>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</si>
  <si>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</si>
  <si>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</si>
  <si>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</si>
  <si>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</si>
  <si>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</si>
  <si>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</si>
  <si>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</si>
  <si>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</si>
  <si>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</si>
  <si>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</si>
  <si>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</si>
  <si>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</si>
  <si>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</si>
  <si>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</si>
  <si>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</si>
  <si>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</si>
  <si>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</si>
  <si>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</si>
  <si>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</si>
  <si>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</si>
  <si>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</si>
  <si>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</si>
  <si>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</si>
  <si>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</si>
  <si>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</si>
  <si>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</si>
  <si>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</si>
  <si>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</si>
  <si>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</si>
  <si>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</si>
  <si>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</si>
  <si>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</si>
  <si>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</si>
  <si>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</si>
  <si>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</si>
  <si>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</si>
  <si>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</si>
  <si>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</si>
  <si>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</si>
  <si>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</si>
  <si>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</si>
  <si>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</si>
  <si>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</si>
  <si>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</si>
  <si>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</si>
  <si>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</si>
  <si>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</si>
  <si>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</si>
  <si>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</si>
  <si>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</si>
  <si>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</si>
  <si>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</si>
  <si>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</si>
  <si>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</si>
  <si>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</si>
  <si>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</si>
  <si>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</si>
  <si>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</si>
  <si>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</si>
  <si>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</si>
  <si>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</si>
  <si>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</si>
  <si>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</si>
  <si>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</si>
  <si>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</si>
  <si>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</si>
  <si>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</si>
  <si>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</si>
  <si>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</si>
  <si>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</si>
  <si>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</si>
  <si>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</si>
  <si>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</si>
  <si>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</si>
  <si>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</si>
  <si>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</si>
  <si>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</si>
  <si>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</si>
  <si>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</si>
  <si>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</si>
  <si>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</si>
  <si>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</si>
  <si>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</si>
  <si>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</si>
  <si>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</si>
  <si>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</si>
  <si>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</si>
  <si>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</si>
  <si>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</si>
  <si>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</si>
  <si>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</si>
  <si>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</si>
  <si>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</si>
  <si>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</si>
  <si>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</si>
  <si>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</si>
  <si>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</si>
  <si>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</si>
  <si>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</si>
  <si>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</si>
  <si>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</si>
  <si>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</si>
  <si>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</si>
  <si>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</si>
  <si>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</si>
  <si>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</si>
  <si>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</si>
  <si>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</si>
  <si>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</si>
  <si>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</si>
  <si>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</si>
  <si>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</si>
  <si>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</si>
  <si>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</si>
  <si>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</si>
  <si>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</si>
  <si>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</si>
  <si>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</si>
  <si>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</si>
  <si>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</si>
  <si>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</si>
  <si>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</si>
  <si>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</si>
  <si>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</si>
  <si>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</si>
  <si>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</si>
  <si>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</si>
  <si>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</si>
  <si>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</si>
  <si>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</si>
  <si>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</si>
  <si>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</si>
  <si>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</si>
  <si>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</si>
  <si>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</si>
  <si>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</si>
  <si>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</si>
  <si>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</si>
  <si>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</si>
  <si>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</si>
  <si>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</si>
  <si>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</si>
  <si>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</si>
  <si>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</si>
  <si>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</si>
  <si>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</si>
  <si>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</si>
  <si>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</si>
  <si>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</si>
  <si>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</si>
  <si>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</si>
  <si>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</si>
  <si>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</si>
  <si>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</si>
  <si>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</si>
  <si>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</si>
  <si>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</si>
  <si>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</si>
  <si>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</si>
  <si>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</si>
  <si>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</si>
  <si>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</si>
  <si>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</si>
  <si>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</si>
  <si>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</si>
  <si>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</si>
  <si>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</si>
  <si>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</si>
  <si>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</si>
  <si>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</si>
  <si>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</si>
  <si>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</si>
  <si>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</si>
  <si>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</si>
  <si>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</si>
  <si>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</si>
  <si>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</si>
  <si>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</si>
  <si>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</si>
  <si>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</si>
  <si>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</si>
  <si>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</si>
  <si>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</si>
  <si>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</si>
  <si>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</si>
  <si>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</si>
  <si>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</si>
  <si>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</si>
  <si>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</si>
  <si>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</si>
  <si>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</si>
  <si>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</si>
  <si>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</si>
  <si>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</si>
  <si>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</si>
  <si>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</si>
  <si>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</si>
  <si>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</si>
  <si>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</si>
  <si>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</si>
  <si>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</si>
  <si>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</si>
  <si>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</si>
  <si>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</si>
  <si>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</si>
  <si>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</si>
  <si>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</si>
  <si>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</si>
  <si>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</si>
  <si>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</si>
  <si>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</si>
  <si>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</si>
  <si>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</si>
  <si>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</si>
  <si>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</si>
  <si>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</si>
  <si>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</si>
  <si>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</si>
  <si>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</si>
  <si>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</si>
  <si>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</si>
  <si>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</si>
  <si>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</si>
  <si>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</si>
  <si>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</si>
  <si>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</si>
  <si>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</si>
  <si>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</si>
  <si>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</si>
  <si>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</si>
  <si>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</si>
  <si>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</si>
  <si>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</si>
  <si>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</si>
  <si>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</si>
  <si>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</si>
  <si>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</si>
  <si>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</si>
  <si>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</si>
  <si>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</si>
  <si>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</si>
  <si>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</si>
  <si>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</si>
  <si>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</si>
  <si>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</si>
  <si>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</si>
  <si>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</si>
  <si>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</si>
  <si>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</si>
  <si>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</si>
  <si>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</si>
  <si>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</si>
  <si>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</si>
  <si>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</si>
  <si>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</si>
  <si>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</si>
  <si>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</si>
  <si>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</si>
  <si>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</si>
  <si>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</si>
  <si>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</si>
  <si>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</si>
  <si>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</si>
  <si>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</si>
  <si>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</si>
  <si>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</si>
  <si>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</si>
  <si>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</si>
  <si>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</si>
  <si>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</si>
  <si>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</si>
  <si>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</si>
  <si>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</si>
  <si>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</si>
  <si>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</si>
  <si>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</si>
  <si>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</si>
  <si>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</si>
  <si>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</si>
  <si>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</si>
  <si>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</si>
  <si>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</si>
  <si>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</si>
  <si>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</si>
  <si>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</si>
  <si>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</si>
  <si>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</si>
  <si>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</si>
  <si>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</si>
  <si>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</si>
  <si>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</si>
  <si>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</si>
  <si>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</si>
  <si>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</si>
  <si>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</si>
  <si>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</si>
  <si>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</si>
  <si>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</si>
  <si>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</si>
  <si>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</si>
  <si>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</si>
  <si>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</si>
  <si>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</si>
  <si>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</si>
  <si>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</si>
  <si>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</si>
  <si>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</si>
  <si>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</si>
  <si>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</si>
  <si>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</si>
  <si>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</si>
  <si>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</si>
  <si>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</si>
  <si>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</si>
  <si>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</si>
  <si>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</si>
  <si>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</si>
  <si>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</si>
  <si>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</si>
  <si>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</si>
  <si>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</si>
  <si>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</si>
  <si>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</si>
  <si>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</si>
  <si>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</si>
  <si>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</si>
  <si>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</si>
  <si>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</si>
  <si>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</si>
  <si>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</si>
  <si>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</si>
  <si>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</si>
  <si>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</si>
  <si>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</si>
  <si>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</si>
  <si>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</si>
  <si>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</si>
  <si>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</si>
  <si>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</si>
  <si>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</si>
  <si>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</si>
  <si>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</si>
  <si>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</si>
  <si>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</si>
  <si>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</si>
  <si>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</si>
  <si>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</si>
  <si>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</si>
  <si>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</si>
  <si>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</si>
  <si>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</si>
  <si>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</si>
  <si>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</si>
  <si>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</si>
  <si>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</si>
  <si>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</si>
  <si>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</si>
  <si>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</si>
  <si>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</si>
  <si>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</si>
  <si>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</si>
  <si>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</si>
  <si>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</si>
  <si>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</si>
  <si>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</si>
  <si>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</si>
  <si>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</si>
  <si>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</si>
  <si>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</si>
  <si>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</si>
  <si>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</si>
  <si>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</si>
  <si>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</si>
  <si>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</si>
  <si>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</si>
  <si>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</si>
  <si>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</si>
  <si>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</si>
  <si>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</si>
  <si>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</si>
  <si>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</si>
  <si>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</si>
  <si>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</si>
  <si>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</si>
  <si>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</si>
  <si>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</si>
  <si>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</si>
  <si>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</si>
  <si>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</si>
  <si>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</si>
  <si>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</si>
  <si>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</si>
  <si>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</si>
  <si>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</si>
  <si>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</si>
  <si>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</si>
  <si>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</si>
  <si>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</si>
  <si>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</si>
  <si>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</si>
  <si>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</si>
  <si>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</si>
  <si>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</si>
  <si>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</si>
  <si>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</si>
  <si>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</si>
  <si>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</si>
  <si>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</si>
  <si>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</si>
  <si>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</si>
  <si>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</si>
  <si>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</si>
  <si>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</si>
  <si>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</si>
  <si>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</si>
  <si>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</si>
  <si>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</si>
  <si>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</si>
  <si>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</si>
  <si>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</si>
  <si>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</si>
  <si>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</si>
  <si>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</si>
  <si>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</si>
  <si>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</si>
  <si>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</si>
  <si>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</si>
  <si>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</si>
  <si>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</si>
  <si>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</si>
  <si>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</si>
  <si>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</si>
  <si>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</si>
  <si>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</si>
  <si>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</si>
  <si>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</si>
  <si>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</si>
  <si>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</si>
  <si>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</si>
  <si>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</si>
  <si>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</si>
  <si>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</si>
  <si>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</si>
  <si>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</si>
  <si>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</si>
  <si>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</si>
  <si>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</si>
  <si>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</si>
  <si>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</si>
  <si>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</si>
  <si>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</si>
  <si>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</si>
  <si>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</si>
  <si>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</si>
  <si>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</si>
  <si>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</si>
  <si>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</si>
  <si>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</si>
  <si>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</si>
  <si>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</si>
  <si>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</si>
  <si>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</si>
  <si>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</si>
  <si>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</si>
  <si>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</si>
  <si>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</si>
  <si>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</si>
  <si>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</si>
  <si>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</si>
  <si>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</si>
  <si>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</si>
  <si>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</si>
  <si>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</si>
  <si>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</si>
  <si>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</si>
  <si>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</si>
  <si>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</si>
  <si>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</si>
  <si>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</si>
  <si>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</si>
  <si>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</si>
  <si>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</si>
  <si>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</si>
  <si>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</si>
  <si>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</si>
  <si>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</si>
  <si>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</si>
  <si>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</si>
  <si>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</si>
  <si>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</si>
  <si>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</si>
  <si>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</si>
  <si>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</si>
  <si>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</si>
  <si>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</si>
  <si>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</si>
  <si>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</si>
  <si>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</si>
  <si>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</si>
  <si>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</si>
  <si>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</si>
  <si>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</si>
  <si>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</si>
  <si>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</si>
  <si>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</si>
  <si>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</si>
  <si>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</si>
  <si>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</si>
  <si>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</si>
  <si>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</si>
  <si>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</si>
  <si>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</si>
  <si>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</si>
  <si>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</si>
  <si>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</si>
  <si>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</si>
  <si>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</si>
  <si>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</si>
  <si>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</si>
  <si>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</si>
  <si>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</si>
  <si>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</si>
  <si>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</si>
  <si>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</si>
  <si>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</si>
  <si>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</si>
  <si>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</si>
  <si>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</si>
  <si>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</si>
  <si>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</si>
  <si>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</si>
  <si>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</si>
  <si>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</si>
  <si>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</si>
  <si>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</si>
  <si>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</si>
  <si>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</si>
  <si>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</si>
  <si>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</si>
  <si>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</si>
  <si>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</si>
  <si>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</si>
  <si>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</si>
  <si>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</si>
  <si>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</si>
  <si>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</si>
  <si>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</si>
  <si>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</si>
  <si>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</si>
  <si>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</si>
  <si>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</si>
  <si>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</si>
  <si>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</si>
  <si>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</si>
  <si>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</si>
  <si>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</si>
  <si>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</si>
  <si>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</si>
  <si>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</si>
  <si>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</si>
  <si>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</si>
  <si>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</si>
  <si>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</si>
  <si>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</si>
  <si>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</si>
  <si>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</si>
  <si>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</si>
  <si>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</si>
  <si>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</si>
  <si>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</si>
  <si>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</si>
  <si>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</si>
  <si>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</si>
  <si>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</si>
  <si>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</si>
  <si>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</si>
  <si>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</si>
  <si>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</si>
  <si>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</si>
  <si>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</si>
  <si>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</si>
  <si>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</si>
  <si>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</si>
  <si>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</si>
  <si>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</si>
  <si>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</si>
  <si>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</si>
  <si>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</si>
  <si>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</si>
  <si>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</si>
  <si>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</si>
  <si>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</si>
  <si>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</si>
  <si>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</si>
  <si>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</si>
  <si>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</si>
  <si>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</si>
  <si>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</si>
  <si>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</si>
  <si>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</si>
  <si>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</si>
  <si>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</si>
  <si>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</si>
  <si>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</si>
  <si>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</si>
  <si>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</si>
  <si>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</si>
  <si>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</si>
  <si>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</si>
  <si>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</si>
  <si>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</si>
  <si>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</si>
  <si>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</si>
  <si>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</si>
  <si>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</si>
  <si>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</si>
  <si>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</si>
  <si>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</si>
  <si>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</si>
  <si>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</si>
  <si>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</si>
  <si>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</si>
  <si>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</si>
  <si>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</si>
  <si>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</si>
  <si>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</si>
  <si>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</si>
  <si>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</si>
  <si>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</si>
  <si>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</si>
  <si>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</si>
  <si>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</si>
  <si>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</si>
  <si>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</si>
  <si>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</si>
  <si>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</si>
  <si>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</si>
  <si>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</si>
  <si>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</si>
  <si>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</si>
  <si>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</si>
  <si>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</si>
  <si>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</si>
  <si>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</si>
  <si>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</si>
  <si>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</si>
  <si>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</si>
  <si>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</si>
  <si>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</si>
  <si>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</si>
  <si>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</si>
  <si>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</si>
  <si>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</si>
  <si>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</si>
  <si>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</si>
  <si>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</si>
  <si>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</si>
  <si>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</si>
  <si>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</si>
  <si>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</si>
  <si>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</si>
  <si>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</si>
  <si>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</si>
  <si>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</si>
  <si>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</si>
  <si>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</si>
  <si>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</si>
  <si>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</si>
  <si>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</si>
  <si>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</si>
  <si>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</si>
  <si>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</si>
  <si>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</si>
  <si>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</si>
  <si>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</si>
  <si>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</si>
  <si>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</si>
  <si>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</si>
  <si>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</si>
  <si>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</si>
  <si>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</si>
  <si>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</si>
  <si>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</si>
  <si>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</si>
  <si>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</si>
  <si>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</si>
  <si>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</si>
  <si>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</si>
  <si>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</si>
  <si>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</si>
  <si>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</si>
  <si>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</si>
  <si>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</si>
  <si>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</si>
  <si>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</si>
  <si>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</si>
  <si>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</si>
  <si>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</si>
  <si>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</si>
  <si>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</si>
  <si>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</si>
  <si>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</si>
  <si>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</si>
  <si>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</si>
  <si>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</si>
  <si>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</si>
  <si>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</si>
  <si>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</si>
  <si>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</si>
  <si>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</si>
  <si>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</si>
  <si>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</si>
  <si>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</si>
  <si>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</si>
  <si>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</si>
  <si>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</si>
  <si>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</si>
  <si>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</si>
  <si>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</si>
  <si>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</si>
  <si>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</si>
  <si>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</si>
  <si>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</si>
  <si>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</si>
  <si>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</si>
  <si>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</si>
  <si>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</si>
  <si>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</si>
  <si>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</si>
  <si>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</si>
  <si>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</si>
  <si>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</si>
  <si>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</si>
  <si>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</si>
  <si>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</si>
  <si>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</si>
  <si>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</si>
  <si>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</si>
  <si>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</si>
  <si>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</si>
  <si>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</si>
  <si>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</si>
  <si>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</si>
  <si>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</si>
  <si>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</si>
  <si>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</si>
  <si>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</si>
  <si>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</si>
  <si>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</si>
  <si>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</si>
  <si>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</si>
  <si>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</si>
  <si>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</si>
  <si>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</si>
  <si>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</si>
  <si>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</si>
  <si>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</si>
  <si>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</si>
  <si>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</si>
  <si>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</si>
  <si>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</si>
  <si>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</si>
  <si>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</si>
  <si>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</si>
  <si>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</si>
  <si>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</si>
  <si>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</si>
  <si>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</si>
  <si>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</si>
  <si>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</si>
  <si>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</si>
  <si>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</si>
  <si>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</si>
  <si>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</si>
  <si>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</si>
  <si>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</si>
  <si>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</si>
  <si>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</si>
  <si>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</si>
  <si>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</si>
  <si>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</si>
  <si>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</si>
  <si>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</si>
  <si>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</si>
  <si>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</si>
  <si>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</si>
  <si>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</si>
  <si>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</si>
  <si>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</si>
  <si>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</si>
  <si>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</si>
  <si>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</si>
  <si>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</si>
  <si>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</si>
  <si>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</si>
  <si>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</si>
  <si>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</si>
  <si>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</si>
  <si>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</si>
  <si>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</si>
  <si>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</si>
  <si>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</si>
  <si>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</si>
  <si>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</si>
  <si>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</si>
  <si>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</si>
  <si>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</si>
  <si>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</si>
  <si>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</si>
  <si>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</si>
  <si>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</si>
  <si>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</si>
  <si>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</si>
  <si>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</si>
  <si>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</si>
  <si>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</si>
  <si>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</si>
  <si>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</si>
  <si>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</si>
  <si>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</si>
  <si>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</si>
  <si>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</si>
  <si>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</si>
  <si>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</si>
  <si>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</si>
  <si>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</si>
  <si>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</si>
  <si>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</si>
  <si>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</si>
  <si>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</si>
  <si>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</si>
  <si>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</si>
  <si>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</si>
  <si>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</si>
  <si>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</si>
  <si>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</si>
  <si>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</si>
  <si>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</si>
  <si>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</si>
  <si>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</si>
  <si>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</si>
  <si>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</si>
  <si>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</si>
  <si>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</si>
  <si>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</si>
  <si>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</si>
  <si>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</si>
  <si>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</si>
  <si>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</si>
  <si>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</si>
  <si>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</si>
  <si>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</si>
  <si>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</si>
  <si>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</si>
  <si>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</si>
  <si>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</si>
  <si>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</si>
  <si>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</si>
  <si>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</si>
  <si>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</si>
  <si>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</si>
  <si>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</si>
  <si>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</si>
  <si>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</si>
  <si>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</si>
  <si>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</si>
  <si>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</si>
  <si>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</si>
  <si>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</si>
  <si>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</si>
  <si>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</si>
  <si>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</si>
  <si>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</si>
  <si>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</si>
  <si>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</si>
  <si>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</si>
  <si>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</si>
  <si>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</si>
  <si>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</si>
  <si>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</si>
  <si>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</si>
  <si>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</si>
  <si>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</si>
  <si>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</si>
  <si>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</si>
  <si>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</si>
  <si>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</si>
  <si>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</si>
  <si>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</si>
  <si>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</si>
  <si>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</si>
  <si>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</si>
  <si>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</si>
  <si>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</si>
  <si>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</si>
  <si>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</si>
  <si>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</si>
  <si>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</si>
  <si>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</si>
  <si>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</si>
  <si>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</si>
  <si>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</si>
  <si>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</si>
  <si>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</si>
  <si>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</si>
  <si>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</si>
  <si>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</si>
  <si>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</si>
  <si>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</si>
  <si>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</si>
  <si>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</si>
  <si>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</si>
  <si>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</si>
  <si>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</si>
  <si>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</si>
  <si>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</si>
  <si>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</si>
  <si>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</si>
  <si>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</si>
  <si>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</si>
  <si>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</si>
  <si>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</si>
  <si>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</si>
  <si>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</si>
  <si>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</si>
  <si>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</si>
  <si>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</si>
  <si>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</si>
  <si>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</si>
  <si>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</si>
  <si>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</si>
  <si>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</si>
  <si>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</si>
  <si>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</si>
  <si>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</si>
  <si>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</si>
  <si>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</si>
  <si>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</si>
  <si>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</si>
  <si>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</si>
  <si>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</si>
  <si>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</si>
  <si>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</si>
  <si>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</si>
  <si>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</si>
  <si>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</si>
  <si>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</si>
  <si>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</si>
  <si>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</si>
  <si>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</si>
  <si>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</si>
  <si>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</si>
  <si>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</si>
  <si>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</si>
  <si>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</si>
  <si>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</si>
  <si>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</si>
  <si>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</si>
  <si>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</si>
  <si>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</si>
  <si>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</si>
  <si>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</si>
  <si>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</si>
  <si>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</si>
  <si>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</si>
  <si>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</si>
  <si>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</si>
  <si>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</si>
  <si>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</si>
  <si>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</si>
  <si>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</si>
  <si>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</si>
  <si>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</si>
  <si>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</si>
  <si>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</si>
  <si>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</si>
  <si>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</si>
  <si>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</si>
  <si>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</si>
  <si>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</si>
  <si>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</si>
  <si>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</si>
  <si>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</si>
  <si>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</si>
  <si>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</si>
  <si>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</si>
  <si>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</si>
  <si>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</si>
  <si>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</si>
  <si>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</si>
  <si>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</si>
  <si>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</si>
  <si>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</si>
  <si>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</si>
  <si>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</si>
  <si>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</si>
  <si>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</si>
  <si>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</si>
  <si>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</si>
  <si>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</si>
  <si>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</si>
  <si>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</si>
  <si>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</si>
  <si>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</si>
  <si>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</si>
  <si>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</si>
  <si>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</si>
  <si>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</si>
  <si>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</si>
  <si>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</si>
  <si>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</si>
  <si>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</si>
  <si>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</si>
  <si>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</si>
  <si>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</si>
  <si>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</si>
  <si>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</si>
  <si>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</si>
  <si>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</si>
  <si>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</si>
  <si>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</si>
  <si>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</si>
  <si>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</si>
  <si>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</si>
  <si>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</si>
  <si>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</si>
  <si>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</si>
  <si>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</si>
  <si>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</si>
  <si>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</si>
  <si>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</si>
  <si>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</si>
  <si>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</si>
  <si>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</si>
  <si>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</si>
  <si>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</si>
  <si>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</si>
  <si>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</si>
  <si>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</si>
  <si>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</si>
  <si>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</si>
  <si>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</si>
  <si>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</si>
  <si>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</si>
  <si>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</si>
  <si>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</si>
  <si>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</si>
  <si>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</si>
  <si>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</si>
  <si>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</si>
  <si>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</si>
  <si>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</si>
  <si>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</si>
  <si>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</si>
  <si>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</si>
  <si>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</si>
  <si>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</si>
  <si>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</si>
  <si>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</si>
  <si>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</si>
  <si>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</si>
  <si>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</si>
  <si>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</si>
  <si>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</si>
  <si>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</si>
  <si>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</si>
  <si>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</si>
  <si>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</si>
  <si>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</si>
  <si>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</si>
  <si>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</si>
  <si>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</si>
  <si>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</si>
  <si>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</si>
  <si>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</si>
  <si>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</si>
  <si>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</si>
  <si>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</si>
  <si>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</si>
  <si>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</si>
  <si>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</si>
  <si>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</si>
  <si>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</si>
  <si>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</si>
  <si>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</si>
  <si>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</si>
  <si>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</si>
  <si>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</si>
  <si>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</si>
  <si>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</si>
  <si>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</si>
  <si>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</si>
  <si>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</si>
  <si>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</si>
  <si>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</si>
  <si>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</si>
  <si>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</si>
  <si>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</si>
  <si>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</si>
  <si>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</si>
  <si>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</si>
  <si>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</si>
  <si>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</si>
  <si>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</si>
  <si>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</si>
  <si>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</si>
  <si>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</si>
  <si>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</si>
  <si>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</si>
  <si>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</si>
  <si>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</si>
  <si>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</si>
  <si>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</si>
  <si>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</si>
  <si>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</si>
  <si>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</si>
  <si>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</si>
  <si>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</si>
  <si>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</si>
  <si>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</si>
  <si>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</si>
  <si>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</si>
  <si>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</si>
  <si>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</si>
  <si>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</si>
  <si>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</si>
  <si>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</si>
  <si>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</si>
  <si>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</si>
  <si>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</si>
  <si>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</si>
  <si>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</si>
  <si>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</si>
  <si>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</si>
  <si>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</si>
  <si>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</si>
  <si>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</si>
  <si>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</si>
  <si>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</si>
  <si>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</si>
  <si>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</si>
  <si>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</si>
  <si>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</si>
  <si>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</si>
  <si>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</si>
  <si>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</si>
  <si>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</si>
  <si>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</si>
  <si>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</si>
  <si>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</si>
  <si>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</si>
  <si>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</si>
  <si>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</si>
  <si>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</si>
  <si>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</si>
  <si>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</si>
  <si>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</si>
  <si>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</si>
  <si>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</si>
  <si>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</si>
  <si>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</si>
  <si>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</si>
  <si>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</si>
  <si>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</si>
  <si>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</si>
  <si>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</si>
  <si>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</si>
  <si>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</si>
  <si>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</si>
  <si>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</si>
  <si>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</si>
  <si>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</si>
  <si>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</si>
  <si>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</si>
  <si>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</si>
  <si>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</si>
  <si>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</si>
  <si>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</si>
  <si>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</si>
  <si>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</si>
  <si>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</si>
  <si>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</si>
  <si>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</si>
  <si>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</si>
  <si>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</si>
  <si>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</si>
  <si>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</si>
  <si>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</si>
  <si>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</si>
  <si>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</si>
  <si>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</si>
  <si>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</si>
  <si>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</si>
  <si>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</si>
  <si>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</si>
  <si>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</si>
  <si>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</si>
  <si>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</si>
  <si>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</si>
  <si>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</si>
  <si>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</si>
  <si>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</si>
  <si>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</si>
  <si>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</si>
  <si>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</si>
  <si>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</si>
  <si>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</si>
  <si>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</si>
  <si>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</si>
  <si>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</si>
  <si>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</si>
  <si>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</si>
  <si>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</si>
  <si>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</si>
  <si>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</si>
  <si>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</si>
  <si>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</si>
  <si>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</si>
  <si>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</si>
  <si>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</si>
  <si>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</si>
  <si>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</si>
  <si>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</si>
  <si>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</si>
  <si>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</si>
  <si>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</si>
  <si>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</si>
  <si>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</si>
  <si>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</si>
  <si>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</si>
  <si>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</si>
  <si>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</si>
  <si>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</si>
  <si>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</si>
  <si>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</si>
  <si>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</si>
  <si>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</si>
  <si>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</si>
  <si>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</si>
  <si>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</si>
  <si>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</si>
  <si>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</si>
  <si>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</si>
  <si>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</si>
  <si>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</si>
  <si>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</si>
  <si>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</si>
  <si>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</si>
  <si>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</si>
  <si>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</si>
  <si>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</si>
  <si>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</si>
  <si>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</si>
  <si>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</si>
  <si>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</si>
  <si>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</si>
  <si>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</si>
  <si>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</si>
  <si>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</si>
  <si>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</si>
  <si>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</si>
  <si>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</si>
  <si>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</si>
  <si>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</si>
  <si>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</si>
  <si>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</si>
  <si>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</si>
  <si>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</si>
  <si>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</si>
  <si>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</si>
  <si>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</si>
  <si>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</si>
  <si>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</si>
  <si>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</si>
  <si>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</si>
  <si>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</si>
  <si>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</si>
  <si>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</si>
  <si>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</si>
  <si>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</si>
  <si>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</si>
  <si>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</si>
  <si>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</si>
  <si>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</si>
  <si>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</si>
  <si>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</si>
  <si>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</si>
  <si>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</si>
  <si>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</si>
  <si>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</si>
  <si>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</si>
  <si>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</si>
  <si>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</si>
  <si>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</si>
  <si>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</si>
  <si>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</si>
  <si>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</si>
  <si>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</si>
  <si>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</si>
  <si>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</si>
  <si>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</si>
  <si>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</si>
  <si>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</si>
  <si>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</si>
  <si>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</si>
  <si>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</si>
  <si>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</si>
  <si>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</si>
  <si>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</si>
  <si>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</si>
  <si>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</si>
  <si>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</si>
  <si>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</si>
  <si>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</si>
  <si>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</si>
  <si>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</si>
  <si>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</si>
  <si>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</si>
  <si>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</si>
  <si>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</si>
  <si>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</si>
  <si>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</si>
  <si>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</si>
  <si>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</si>
  <si>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</si>
  <si>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</si>
  <si>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</si>
  <si>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</si>
  <si>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</si>
  <si>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</si>
  <si>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</si>
  <si>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</si>
  <si>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</si>
  <si>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</si>
  <si>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</si>
  <si>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</si>
  <si>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</si>
  <si>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</si>
  <si>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</si>
  <si>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</si>
  <si>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</si>
  <si>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</si>
  <si>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</si>
  <si>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</si>
  <si>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</si>
  <si>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</si>
  <si>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</si>
  <si>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</si>
  <si>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</si>
  <si>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</si>
  <si>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</si>
  <si>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</si>
  <si>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</si>
  <si>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</si>
  <si>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</si>
  <si>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</si>
  <si>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</si>
  <si>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</si>
  <si>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</si>
  <si>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</si>
  <si>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</si>
  <si>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</si>
  <si>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</si>
  <si>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</si>
  <si>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</si>
  <si>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</si>
  <si>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</si>
  <si>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</si>
  <si>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</si>
  <si>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</si>
  <si>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</si>
  <si>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</si>
  <si>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</si>
  <si>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</si>
  <si>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</si>
  <si>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</si>
  <si>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</si>
  <si>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</si>
  <si>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</si>
  <si>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</si>
  <si>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</si>
  <si>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</si>
  <si>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</si>
  <si>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</si>
  <si>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</si>
  <si>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</si>
  <si>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</si>
  <si>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</si>
  <si>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</si>
  <si>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</si>
  <si>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</si>
  <si>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</si>
  <si>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</si>
  <si>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</si>
  <si>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</si>
  <si>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</si>
  <si>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</si>
  <si>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</si>
  <si>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</si>
  <si>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</si>
  <si>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</si>
  <si>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</si>
  <si>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</si>
  <si>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</si>
  <si>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</si>
  <si>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</si>
  <si>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</si>
  <si>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</si>
  <si>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</si>
  <si>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</si>
  <si>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</si>
  <si>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</si>
  <si>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</si>
  <si>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</si>
  <si>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</si>
  <si>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</si>
  <si>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</si>
  <si>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</si>
  <si>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</si>
  <si>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</si>
  <si>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</si>
  <si>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</si>
  <si>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</si>
  <si>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</si>
  <si>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</si>
  <si>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</si>
  <si>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</si>
  <si>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</si>
  <si>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</si>
  <si>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</si>
  <si>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</si>
  <si>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</si>
  <si>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</si>
  <si>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</si>
  <si>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</si>
  <si>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</si>
  <si>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</si>
  <si>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</si>
  <si>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</si>
  <si>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</si>
  <si>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</si>
  <si>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</si>
  <si>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</si>
  <si>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</si>
  <si>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</si>
  <si>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</si>
  <si>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</si>
  <si>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</si>
  <si>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</si>
  <si>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</si>
  <si>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</si>
  <si>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</si>
  <si>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</si>
  <si>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</si>
  <si>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</si>
  <si>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</si>
  <si>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</si>
  <si>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</si>
  <si>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</si>
  <si>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</si>
  <si>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</si>
  <si>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</si>
  <si>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</si>
  <si>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</si>
  <si>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</si>
  <si>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</si>
  <si>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</si>
  <si>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</si>
  <si>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</si>
  <si>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</si>
  <si>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</si>
  <si>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</si>
  <si>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</si>
  <si>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</si>
  <si>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</si>
  <si>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</si>
  <si>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</si>
  <si>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</si>
  <si>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</si>
  <si>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</si>
  <si>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</si>
  <si>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</si>
  <si>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</si>
  <si>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</si>
  <si>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</si>
  <si>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</si>
  <si>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</si>
  <si>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</si>
  <si>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</si>
  <si>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</si>
  <si>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</si>
  <si>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</si>
  <si>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</si>
  <si>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</si>
  <si>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</si>
  <si>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</si>
  <si>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</si>
  <si>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</si>
  <si>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</si>
  <si>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</si>
  <si>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</si>
  <si>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</si>
  <si>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</si>
  <si>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</si>
  <si>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</si>
  <si>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</si>
  <si>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</si>
  <si>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</si>
  <si>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</si>
  <si>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</si>
  <si>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</si>
  <si>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</si>
  <si>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</si>
  <si>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</si>
  <si>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</si>
  <si>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</si>
  <si>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</si>
  <si>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</si>
  <si>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</si>
  <si>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</si>
  <si>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</si>
  <si>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</si>
  <si>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</si>
  <si>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</si>
  <si>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</si>
  <si>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</si>
  <si>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</si>
  <si>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</si>
  <si>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</si>
  <si>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</si>
  <si>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</si>
  <si>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</si>
  <si>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</si>
  <si>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</si>
  <si>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</si>
  <si>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</si>
  <si>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</si>
  <si>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</si>
  <si>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</si>
  <si>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</si>
  <si>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</si>
  <si>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</si>
  <si>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</si>
  <si>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</si>
  <si>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</si>
  <si>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</si>
  <si>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</si>
  <si>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</si>
  <si>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</si>
  <si>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</si>
  <si>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</si>
  <si>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</si>
  <si>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</si>
  <si>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</si>
  <si>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</si>
  <si>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</si>
  <si>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</si>
  <si>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</si>
  <si>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</si>
  <si>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</si>
  <si>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</si>
  <si>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</si>
  <si>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</si>
  <si>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</si>
  <si>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</si>
  <si>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</si>
  <si>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</si>
  <si>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</si>
  <si>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</si>
  <si>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</si>
  <si>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</si>
  <si>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</si>
  <si>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</si>
  <si>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</si>
  <si>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</si>
  <si>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</si>
  <si>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</si>
  <si>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</si>
  <si>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</si>
  <si>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</si>
  <si>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</si>
  <si>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</si>
  <si>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</si>
  <si>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</si>
  <si>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</si>
  <si>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</si>
  <si>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</si>
  <si>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</si>
  <si>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</si>
  <si>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</si>
  <si>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</si>
  <si>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</si>
  <si>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</si>
  <si>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</si>
  <si>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</si>
  <si>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</si>
  <si>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</si>
  <si>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</si>
  <si>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</si>
  <si>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</si>
  <si>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</si>
  <si>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</si>
  <si>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</si>
  <si>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</si>
  <si>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</si>
  <si>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</si>
  <si>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</si>
  <si>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</si>
  <si>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</si>
  <si>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</si>
  <si>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</si>
  <si>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</si>
  <si>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</si>
  <si>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</si>
  <si>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</si>
  <si>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</si>
  <si>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</si>
  <si>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</si>
  <si>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</si>
  <si>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</si>
  <si>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</si>
  <si>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</si>
  <si>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</si>
  <si>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</si>
  <si>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</si>
  <si>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</si>
  <si>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</si>
  <si>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</si>
  <si>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</si>
  <si>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</si>
  <si>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</si>
  <si>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</si>
  <si>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</si>
  <si>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</si>
  <si>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</si>
  <si>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</si>
  <si>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</si>
  <si>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</si>
  <si>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</si>
  <si>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</si>
  <si>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</si>
  <si>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</si>
  <si>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</si>
  <si>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</si>
  <si>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</si>
  <si>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</si>
  <si>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</si>
  <si>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</si>
  <si>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</si>
  <si>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</si>
  <si>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</si>
  <si>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</si>
  <si>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</si>
  <si>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</si>
  <si>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</si>
  <si>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</si>
  <si>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</si>
  <si>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</si>
  <si>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</si>
  <si>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</si>
  <si>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</si>
  <si>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</si>
  <si>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</si>
  <si>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</si>
  <si>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</si>
  <si>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</si>
  <si>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</si>
  <si>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</si>
  <si>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</si>
  <si>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</si>
  <si>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</si>
  <si>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</si>
  <si>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</si>
  <si>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</si>
  <si>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</si>
  <si>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</si>
  <si>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</si>
  <si>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</si>
  <si>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</si>
  <si>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</si>
  <si>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</si>
  <si>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</si>
  <si>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</si>
  <si>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</si>
  <si>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</si>
  <si>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</si>
  <si>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</si>
  <si>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</si>
  <si>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</si>
  <si>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</si>
  <si>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</si>
  <si>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</si>
  <si>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</si>
  <si>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</si>
  <si>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</si>
  <si>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</si>
  <si>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</si>
  <si>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</si>
  <si>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</si>
  <si>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</si>
  <si>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</si>
  <si>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</si>
  <si>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</si>
  <si>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</si>
  <si>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</si>
  <si>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</si>
  <si>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</si>
  <si>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</si>
  <si>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</si>
  <si>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</si>
  <si>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</si>
  <si>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</si>
  <si>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</si>
  <si>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</si>
  <si>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</si>
  <si>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</si>
  <si>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</si>
  <si>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</si>
  <si>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</si>
  <si>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</si>
  <si>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</si>
  <si>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</si>
  <si>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</si>
  <si>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</si>
  <si>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</si>
  <si>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</si>
  <si>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</si>
  <si>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</si>
  <si>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</si>
  <si>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</si>
  <si>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</si>
  <si>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</si>
  <si>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</si>
  <si>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</si>
  <si>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</si>
  <si>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</si>
  <si>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</si>
  <si>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</si>
  <si>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</si>
  <si>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</si>
  <si>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</si>
  <si>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</si>
  <si>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</si>
  <si>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</si>
  <si>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</si>
  <si>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</si>
  <si>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</si>
  <si>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</si>
  <si>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</si>
  <si>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</si>
  <si>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</si>
  <si>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</si>
  <si>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</si>
  <si>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</si>
  <si>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</si>
  <si>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</si>
  <si>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</si>
  <si>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</si>
  <si>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</si>
  <si>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</si>
  <si>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</si>
  <si>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</si>
  <si>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</si>
  <si>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</si>
  <si>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</si>
  <si>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</si>
  <si>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</si>
  <si>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</si>
  <si>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</si>
  <si>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</si>
  <si>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</si>
  <si>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</si>
  <si>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</si>
  <si>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</si>
  <si>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</si>
  <si>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</si>
  <si>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</si>
  <si>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</si>
  <si>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</si>
  <si>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</si>
  <si>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</si>
  <si>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</si>
  <si>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</si>
  <si>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</si>
  <si>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</si>
  <si>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</si>
  <si>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</si>
  <si>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</si>
  <si>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</si>
  <si>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</si>
  <si>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</si>
  <si>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</si>
  <si>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</si>
  <si>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</si>
  <si>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</si>
  <si>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</si>
  <si>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</si>
  <si>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</si>
  <si>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</si>
  <si>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</si>
  <si>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</si>
  <si>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</si>
  <si>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</si>
  <si>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</si>
  <si>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</si>
  <si>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</si>
  <si>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</si>
  <si>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</si>
  <si>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</si>
  <si>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</si>
  <si>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</si>
  <si>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</si>
  <si>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</si>
  <si>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</si>
  <si>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</si>
  <si>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</si>
  <si>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</si>
  <si>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</si>
  <si>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</si>
  <si>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</si>
  <si>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</si>
  <si>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</si>
  <si>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</si>
  <si>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</si>
  <si>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</si>
  <si>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</si>
  <si>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</si>
  <si>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</si>
  <si>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</si>
  <si>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</si>
  <si>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</si>
  <si>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</si>
  <si>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</si>
  <si>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</si>
  <si>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</si>
  <si>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</si>
  <si>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</si>
  <si>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</si>
  <si>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</si>
  <si>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</si>
  <si>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</si>
  <si>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</si>
  <si>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</si>
  <si>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</si>
  <si>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</si>
  <si>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</si>
  <si>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</si>
  <si>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</si>
  <si>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</si>
  <si>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</si>
  <si>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</si>
  <si>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</si>
  <si>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</si>
  <si>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</si>
  <si>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</si>
  <si>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</si>
  <si>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</si>
  <si>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</si>
  <si>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</si>
  <si>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</si>
  <si>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</si>
  <si>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</si>
  <si>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</si>
  <si>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</si>
  <si>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</si>
  <si>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</si>
  <si>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</si>
  <si>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</si>
  <si>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</si>
  <si>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</si>
  <si>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</si>
  <si>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</si>
  <si>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</si>
  <si>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</si>
  <si>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</si>
  <si>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</si>
  <si>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</si>
  <si>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</si>
  <si>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</si>
  <si>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</si>
  <si>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</si>
  <si>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</si>
  <si>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</si>
  <si>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</si>
  <si>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</si>
  <si>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</si>
  <si>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</si>
  <si>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</si>
  <si>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</si>
  <si>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</si>
  <si>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</si>
  <si>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</si>
  <si>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</si>
  <si>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</si>
  <si>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</si>
  <si>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</si>
  <si>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</si>
  <si>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</si>
  <si>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</si>
  <si>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</si>
  <si>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</si>
  <si>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</si>
  <si>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</si>
  <si>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</si>
  <si>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</si>
  <si>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</si>
  <si>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</si>
  <si>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</si>
  <si>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</si>
  <si>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</si>
  <si>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</si>
  <si>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</si>
  <si>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</si>
  <si>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</si>
  <si>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</si>
  <si>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</si>
  <si>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</si>
  <si>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</si>
  <si>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</si>
  <si>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</si>
  <si>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</si>
  <si>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</si>
  <si>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</si>
  <si>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</si>
  <si>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</si>
  <si>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</si>
  <si>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</si>
  <si>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</si>
  <si>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</si>
  <si>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</si>
  <si>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</si>
  <si>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</si>
  <si>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</si>
  <si>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</si>
  <si>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</si>
  <si>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</si>
  <si>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</si>
  <si>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</si>
  <si>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</si>
  <si>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</si>
  <si>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</si>
  <si>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</si>
  <si>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</si>
  <si>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</si>
  <si>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</si>
  <si>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</si>
  <si>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</si>
  <si>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</si>
  <si>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</si>
  <si>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</si>
  <si>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</si>
  <si>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</si>
  <si>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</si>
  <si>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</si>
  <si>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</si>
  <si>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</si>
  <si>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</si>
  <si>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</si>
  <si>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</si>
  <si>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</si>
  <si>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</si>
  <si>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</si>
  <si>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</si>
  <si>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</si>
  <si>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</si>
  <si>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</si>
  <si>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</si>
  <si>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</si>
  <si>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</si>
  <si>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</si>
  <si>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</si>
  <si>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</si>
  <si>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</si>
  <si>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</si>
  <si>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</si>
  <si>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</si>
  <si>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</si>
  <si>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</si>
  <si>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</si>
  <si>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</si>
  <si>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</si>
  <si>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</si>
  <si>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</si>
  <si>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</si>
  <si>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</si>
  <si>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</si>
  <si>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</si>
  <si>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</si>
  <si>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</si>
  <si>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</si>
  <si>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</si>
  <si>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</si>
  <si>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</si>
  <si>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</si>
  <si>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</si>
  <si>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</si>
  <si>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</si>
  <si>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</si>
  <si>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</si>
  <si>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</si>
  <si>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</si>
  <si>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</si>
  <si>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</si>
  <si>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</si>
  <si>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</si>
  <si>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</si>
  <si>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</si>
  <si>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</si>
  <si>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</si>
  <si>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</si>
  <si>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</si>
  <si>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</si>
  <si>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</si>
  <si>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</si>
  <si>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</si>
  <si>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</si>
  <si>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</si>
  <si>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</si>
  <si>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</si>
  <si>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</si>
  <si>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</si>
  <si>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</si>
  <si>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</si>
  <si>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</si>
  <si>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</si>
  <si>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</si>
  <si>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</si>
  <si>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</si>
  <si>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</si>
  <si>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</si>
  <si>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</si>
  <si>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</si>
  <si>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</si>
  <si>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</si>
  <si>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</si>
  <si>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</si>
  <si>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</si>
  <si>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</si>
  <si>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</si>
  <si>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</si>
  <si>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</si>
  <si>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</si>
  <si>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</si>
  <si>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</si>
  <si>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</si>
  <si>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</si>
  <si>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</si>
  <si>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</si>
  <si>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</si>
  <si>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</si>
  <si>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</si>
  <si>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</si>
  <si>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</si>
  <si>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</si>
  <si>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</si>
  <si>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</si>
  <si>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</si>
  <si>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</si>
  <si>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</si>
  <si>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</si>
  <si>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</si>
  <si>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</si>
  <si>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</si>
  <si>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</si>
  <si>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</si>
  <si>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</si>
  <si>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</si>
  <si>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</si>
  <si>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</si>
  <si>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</si>
  <si>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</si>
  <si>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</si>
  <si>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</si>
  <si>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</si>
  <si>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</si>
  <si>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</si>
  <si>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</si>
  <si>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</si>
  <si>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</si>
  <si>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</si>
  <si>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</si>
  <si>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</si>
  <si>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</si>
  <si>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</si>
  <si>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</si>
  <si>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</si>
  <si>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</si>
  <si>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</si>
  <si>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</si>
  <si>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</si>
  <si>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</si>
  <si>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</si>
  <si>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</si>
  <si>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</si>
  <si>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</si>
  <si>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</si>
  <si>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</si>
  <si>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</si>
  <si>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</si>
  <si>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</si>
  <si>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</si>
  <si>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</si>
  <si>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</si>
  <si>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</si>
  <si>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</si>
  <si>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</si>
  <si>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</si>
  <si>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</si>
  <si>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</si>
  <si>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</si>
  <si>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</si>
  <si>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</si>
  <si>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</si>
  <si>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</si>
  <si>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</si>
  <si>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</si>
  <si>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</si>
  <si>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</si>
  <si>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</si>
  <si>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</si>
  <si>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</si>
  <si>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</si>
  <si>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</si>
  <si>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</si>
  <si>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</si>
  <si>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</si>
  <si>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</si>
  <si>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</si>
  <si>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</si>
  <si>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</si>
  <si>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</si>
  <si>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</si>
  <si>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</si>
  <si>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</si>
  <si>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</si>
  <si>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</si>
  <si>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</si>
  <si>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</si>
  <si>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</si>
  <si>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</si>
  <si>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</si>
  <si>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</si>
  <si>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</si>
  <si>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</si>
  <si>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</si>
  <si>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</si>
  <si>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</si>
  <si>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</si>
  <si>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</si>
  <si>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</si>
  <si>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</si>
  <si>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</si>
  <si>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</si>
  <si>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</si>
  <si>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</si>
  <si>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</si>
  <si>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</si>
  <si>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</si>
  <si>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</si>
  <si>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</si>
  <si>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</si>
  <si>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</si>
  <si>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</si>
  <si>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</si>
  <si>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</si>
  <si>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</si>
  <si>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</si>
  <si>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</si>
  <si>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</si>
  <si>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</si>
  <si>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</si>
  <si>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</si>
  <si>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</si>
  <si>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</si>
  <si>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</si>
  <si>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</si>
  <si>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</si>
  <si>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</si>
  <si>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</si>
  <si>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</si>
  <si>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</si>
  <si>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</si>
  <si>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</si>
  <si>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</si>
  <si>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</si>
  <si>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</si>
  <si>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</si>
  <si>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</si>
  <si>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</si>
  <si>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</si>
  <si>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</si>
  <si>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</si>
  <si>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</si>
  <si>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</si>
  <si>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</si>
  <si>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</si>
  <si>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</si>
  <si>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</si>
  <si>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</si>
  <si>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</si>
  <si>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</si>
  <si>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</si>
  <si>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</si>
  <si>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</si>
  <si>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</si>
  <si>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</si>
  <si>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</si>
  <si>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</si>
  <si>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</si>
  <si>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</si>
  <si>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</si>
  <si>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</si>
  <si>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</si>
  <si>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</si>
  <si>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</si>
  <si>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</si>
  <si>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</si>
  <si>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</si>
  <si>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</si>
  <si>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</si>
  <si>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</si>
  <si>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</si>
  <si>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</si>
  <si>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</si>
  <si>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</si>
  <si>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</si>
  <si>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</si>
  <si>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</si>
  <si>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</si>
  <si>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</si>
  <si>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</si>
  <si>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</si>
  <si>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</si>
  <si>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</si>
  <si>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</si>
  <si>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</si>
  <si>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</si>
  <si>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</si>
  <si>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</si>
  <si>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</si>
  <si>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</si>
  <si>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</si>
  <si>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</si>
  <si>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</si>
  <si>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</si>
  <si>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</si>
  <si>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</si>
  <si>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</si>
  <si>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</si>
  <si>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</si>
  <si>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</si>
  <si>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</si>
  <si>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</si>
  <si>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</si>
  <si>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</si>
  <si>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</si>
  <si>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</si>
  <si>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</si>
  <si>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</si>
  <si>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</si>
  <si>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</si>
  <si>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</si>
  <si>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</si>
  <si>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</si>
  <si>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</si>
  <si>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</si>
  <si>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</si>
  <si>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</si>
  <si>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</si>
  <si>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</si>
  <si>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</si>
  <si>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</si>
  <si>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</si>
  <si>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</si>
  <si>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</si>
  <si>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</si>
  <si>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</si>
  <si>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</si>
  <si>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</si>
  <si>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</si>
  <si>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</si>
  <si>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</si>
  <si>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</si>
  <si>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</si>
  <si>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</si>
  <si>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</si>
  <si>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</si>
  <si>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</si>
  <si>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</si>
  <si>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</si>
  <si>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</si>
  <si>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</si>
  <si>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</si>
  <si>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</si>
  <si>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</si>
  <si>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</si>
  <si>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</si>
  <si>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</si>
  <si>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</si>
  <si>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</si>
  <si>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</si>
  <si>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</si>
  <si>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</si>
  <si>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</si>
  <si>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</si>
  <si>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</si>
  <si>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</si>
  <si>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</si>
  <si>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</si>
  <si>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</si>
  <si>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</si>
  <si>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</si>
  <si>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</si>
  <si>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</si>
  <si>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</si>
  <si>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</si>
  <si>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</si>
  <si>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</si>
  <si>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</si>
  <si>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</si>
  <si>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</si>
  <si>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</si>
  <si>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</si>
  <si>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</si>
  <si>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</si>
  <si>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</si>
  <si>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</si>
  <si>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</si>
  <si>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</si>
  <si>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</si>
  <si>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</si>
  <si>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</si>
  <si>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</si>
  <si>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</si>
  <si>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</si>
  <si>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</si>
  <si>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</si>
  <si>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</si>
  <si>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</si>
  <si>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</si>
  <si>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</si>
  <si>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</si>
  <si>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</si>
  <si>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</si>
  <si>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</si>
  <si>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</si>
  <si>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</si>
  <si>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</si>
  <si>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</si>
  <si>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</si>
  <si>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</si>
  <si>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</si>
  <si>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</si>
  <si>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</si>
  <si>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</si>
  <si>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</si>
  <si>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</si>
  <si>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</si>
  <si>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</si>
  <si>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</si>
  <si>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</si>
  <si>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</si>
  <si>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</si>
  <si>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</si>
  <si>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</si>
  <si>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</si>
  <si>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</si>
  <si>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</si>
  <si>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</si>
  <si>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</si>
  <si>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</si>
  <si>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</si>
  <si>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</si>
  <si>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</si>
  <si>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</si>
  <si>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</si>
  <si>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</si>
  <si>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</si>
  <si>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</si>
  <si>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</si>
  <si>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</si>
  <si>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</si>
  <si>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</si>
  <si>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</si>
  <si>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</si>
  <si>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</si>
  <si>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</si>
  <si>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</si>
  <si>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</si>
  <si>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</si>
  <si>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</si>
  <si>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</si>
  <si>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</si>
  <si>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</si>
  <si>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</si>
  <si>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</si>
  <si>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</si>
  <si>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</si>
  <si>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</si>
  <si>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</si>
  <si>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</si>
  <si>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</si>
  <si>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</si>
  <si>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</si>
  <si>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</si>
  <si>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</si>
  <si>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</si>
  <si>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</si>
  <si>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</si>
  <si>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</si>
  <si>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</si>
  <si>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</si>
  <si>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</si>
  <si>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</si>
  <si>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</si>
  <si>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</si>
  <si>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</si>
  <si>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</si>
  <si>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</si>
  <si>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</si>
  <si>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</si>
  <si>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</si>
  <si>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</si>
  <si>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</si>
  <si>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</si>
  <si>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</si>
  <si>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</si>
  <si>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</si>
  <si>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</si>
  <si>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</si>
  <si>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</si>
  <si>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</si>
  <si>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</si>
  <si>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</si>
  <si>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</si>
  <si>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</si>
  <si>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</si>
  <si>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</si>
  <si>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</si>
  <si>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</si>
  <si>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</si>
  <si>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</si>
  <si>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</si>
  <si>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</si>
  <si>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</si>
  <si>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</si>
  <si>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</si>
  <si>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</si>
  <si>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</si>
  <si>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</si>
  <si>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</si>
  <si>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</si>
  <si>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</si>
  <si>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</si>
  <si>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</si>
  <si>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</si>
  <si>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</si>
  <si>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</si>
  <si>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</si>
  <si>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</si>
  <si>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</si>
  <si>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</si>
  <si>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</si>
  <si>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</si>
  <si>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</si>
  <si>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</si>
  <si>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</si>
  <si>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</si>
  <si>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</si>
  <si>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</si>
  <si>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</si>
  <si>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</si>
  <si>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</si>
  <si>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</si>
  <si>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</si>
  <si>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</si>
  <si>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</si>
  <si>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</si>
  <si>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</si>
  <si>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</si>
  <si>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</si>
  <si>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</si>
  <si>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</si>
  <si>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</si>
  <si>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</si>
  <si>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</si>
  <si>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</si>
  <si>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</si>
  <si>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</si>
  <si>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</si>
  <si>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</si>
  <si>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</si>
  <si>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</si>
  <si>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</si>
  <si>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</si>
  <si>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</si>
  <si>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</si>
  <si>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</si>
  <si>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</si>
  <si>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</si>
  <si>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</si>
  <si>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</si>
  <si>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</si>
  <si>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</si>
  <si>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</si>
  <si>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</si>
  <si>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</si>
  <si>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</si>
  <si>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</si>
  <si>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</si>
  <si>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</si>
  <si>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</si>
  <si>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</si>
  <si>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</si>
  <si>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</si>
  <si>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</si>
  <si>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</si>
  <si>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</si>
  <si>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</si>
  <si>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</si>
  <si>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</si>
  <si>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</si>
  <si>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</si>
  <si>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</si>
  <si>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</si>
  <si>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</si>
  <si>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</si>
  <si>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</si>
  <si>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</si>
  <si>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</si>
  <si>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</si>
  <si>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</si>
  <si>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</si>
  <si>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</si>
  <si>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</si>
  <si>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</si>
  <si>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</si>
  <si>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</si>
  <si>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</si>
  <si>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</si>
  <si>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</si>
  <si>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</si>
  <si>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</si>
  <si>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</si>
  <si>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</si>
  <si>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</si>
  <si>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</si>
  <si>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</si>
  <si>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</si>
  <si>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</si>
  <si>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</si>
  <si>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</si>
  <si>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</si>
  <si>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</si>
  <si>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</si>
  <si>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</si>
  <si>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</si>
  <si>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</si>
  <si>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</si>
  <si>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</si>
  <si>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</si>
  <si>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</si>
  <si>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</si>
  <si>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</si>
  <si>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</si>
  <si>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</si>
  <si>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</si>
  <si>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</si>
  <si>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</si>
  <si>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</si>
  <si>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</si>
  <si>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</si>
  <si>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</si>
  <si>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</si>
  <si>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</si>
  <si>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</si>
  <si>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</si>
  <si>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</si>
  <si>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</si>
  <si>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</si>
  <si>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</si>
  <si>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</si>
  <si>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</si>
  <si>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</si>
  <si>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</si>
  <si>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</si>
  <si>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</si>
  <si>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</si>
  <si>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</si>
  <si>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</si>
  <si>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</si>
  <si>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</si>
  <si>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</si>
  <si>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</si>
  <si>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</si>
  <si>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</si>
  <si>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</si>
  <si>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</si>
  <si>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</si>
  <si>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</si>
  <si>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</si>
  <si>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</si>
  <si>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</si>
  <si>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</si>
  <si>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</si>
  <si>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</si>
  <si>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</si>
  <si>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</si>
  <si>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</si>
  <si>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</si>
  <si>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</si>
  <si>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</si>
  <si>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</si>
  <si>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</si>
  <si>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</si>
  <si>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</si>
  <si>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</si>
  <si>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</si>
  <si>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</si>
  <si>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</si>
  <si>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</si>
  <si>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</si>
  <si>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</si>
  <si>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</si>
  <si>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</si>
  <si>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</si>
  <si>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</si>
  <si>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</si>
  <si>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</si>
  <si>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</si>
  <si>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</si>
  <si>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</si>
  <si>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</si>
  <si>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</si>
  <si>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</si>
  <si>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</si>
  <si>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</si>
  <si>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</si>
  <si>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</si>
  <si>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</si>
  <si>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</si>
  <si>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</si>
  <si>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</si>
  <si>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</si>
  <si>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</si>
  <si>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</si>
  <si>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</si>
  <si>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</si>
  <si>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</si>
  <si>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</si>
  <si>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</si>
  <si>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</si>
  <si>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</si>
  <si>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</si>
  <si>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</si>
  <si>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</si>
  <si>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</si>
  <si>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</si>
  <si>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</si>
  <si>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</si>
  <si>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</si>
  <si>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</si>
  <si>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</si>
  <si>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</si>
  <si>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</si>
  <si>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</si>
  <si>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</si>
  <si>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</si>
  <si>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</si>
  <si>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</si>
  <si>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</si>
  <si>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</si>
  <si>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</si>
  <si>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</si>
  <si>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</si>
  <si>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</si>
  <si>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</si>
  <si>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</si>
  <si>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</si>
  <si>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</si>
  <si>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</si>
  <si>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</si>
  <si>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</si>
  <si>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</si>
  <si>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</si>
  <si>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</si>
  <si>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</si>
  <si>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</si>
  <si>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</si>
  <si>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</si>
  <si>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</si>
  <si>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</si>
  <si>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</si>
  <si>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</si>
  <si>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</si>
  <si>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</si>
  <si>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</si>
  <si>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</si>
  <si>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</si>
  <si>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</si>
  <si>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</si>
  <si>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</si>
  <si>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</si>
  <si>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</si>
  <si>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</si>
  <si>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</si>
  <si>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</si>
  <si>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</si>
  <si>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</si>
  <si>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</si>
  <si>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</si>
  <si>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</si>
  <si>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</si>
  <si>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</si>
  <si>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</si>
  <si>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</si>
  <si>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</si>
  <si>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</si>
  <si>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</si>
  <si>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</si>
  <si>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</si>
  <si>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</si>
  <si>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</si>
  <si>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</si>
  <si>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</si>
  <si>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</si>
  <si>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</si>
  <si>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</si>
  <si>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</si>
  <si>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</si>
  <si>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</si>
  <si>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</si>
  <si>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</si>
  <si>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</si>
  <si>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</si>
  <si>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</si>
  <si>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</si>
  <si>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</si>
  <si>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</si>
  <si>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</si>
  <si>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</si>
  <si>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</si>
  <si>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</si>
  <si>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</si>
  <si>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</si>
  <si>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</si>
  <si>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</si>
  <si>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</si>
  <si>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</si>
  <si>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</si>
  <si>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</si>
  <si>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</si>
  <si>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</si>
  <si>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</si>
  <si>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</si>
  <si>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</si>
  <si>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</si>
  <si>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</si>
  <si>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</si>
  <si>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</si>
  <si>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</si>
  <si>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</si>
  <si>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</si>
  <si>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</si>
  <si>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</si>
  <si>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</si>
  <si>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</si>
  <si>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</si>
  <si>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</si>
  <si>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</si>
  <si>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</si>
  <si>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</si>
  <si>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</si>
  <si>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</si>
  <si>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</si>
  <si>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</si>
  <si>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</si>
  <si>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</si>
  <si>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</si>
  <si>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</si>
  <si>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</si>
  <si>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</si>
  <si>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</si>
  <si>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</si>
  <si>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</si>
  <si>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</si>
  <si>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</si>
  <si>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</si>
  <si>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</si>
  <si>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</si>
  <si>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</si>
  <si>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</si>
  <si>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</si>
  <si>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</si>
  <si>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</si>
  <si>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</si>
  <si>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</si>
  <si>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</si>
  <si>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</si>
  <si>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</si>
  <si>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</si>
  <si>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</si>
  <si>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</si>
  <si>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</si>
  <si>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</si>
  <si>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</si>
  <si>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</si>
  <si>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</si>
  <si>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</si>
  <si>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</si>
  <si>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</si>
  <si>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</si>
  <si>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</si>
  <si>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</si>
  <si>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</si>
  <si>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</si>
  <si>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</si>
  <si>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</si>
  <si>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</si>
  <si>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</si>
  <si>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</si>
  <si>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</si>
  <si>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</si>
  <si>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</si>
  <si>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</si>
  <si>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</si>
  <si>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</si>
  <si>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</si>
  <si>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</si>
  <si>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</si>
  <si>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</si>
  <si>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</si>
  <si>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</si>
  <si>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</si>
  <si>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</si>
  <si>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</si>
  <si>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</si>
  <si>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</si>
  <si>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</si>
  <si>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</si>
  <si>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</si>
  <si>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</si>
  <si>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</si>
  <si>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</si>
  <si>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</si>
  <si>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</si>
  <si>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</si>
  <si>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</si>
  <si>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</si>
  <si>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</si>
  <si>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</si>
  <si>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</si>
  <si>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</si>
  <si>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</si>
  <si>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</si>
  <si>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</si>
  <si>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</si>
  <si>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</si>
  <si>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</si>
  <si>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</si>
  <si>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</si>
  <si>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</si>
  <si>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</si>
  <si>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</si>
  <si>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</si>
  <si>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</si>
  <si>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</si>
  <si>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</si>
  <si>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</si>
  <si>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</si>
  <si>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</si>
  <si>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</si>
  <si>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</si>
  <si>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</si>
  <si>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</si>
  <si>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</si>
  <si>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</si>
  <si>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</si>
  <si>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</si>
  <si>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</si>
  <si>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</si>
  <si>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</si>
  <si>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</si>
  <si>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</si>
  <si>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</si>
  <si>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</si>
  <si>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</si>
  <si>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</si>
  <si>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</si>
  <si>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</si>
  <si>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</si>
  <si>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</si>
  <si>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</si>
  <si>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</si>
  <si>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</si>
  <si>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</si>
  <si>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</si>
  <si>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</si>
  <si>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</si>
  <si>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</si>
  <si>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</si>
  <si>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</si>
  <si>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</si>
  <si>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</si>
  <si>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</si>
  <si>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</si>
  <si>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</si>
  <si>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</si>
  <si>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</si>
  <si>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</si>
  <si>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</si>
  <si>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</si>
  <si>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</si>
  <si>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</si>
  <si>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</si>
  <si>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</si>
  <si>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</si>
  <si>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</si>
  <si>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</si>
  <si>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</si>
  <si>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</si>
  <si>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</si>
  <si>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</si>
  <si>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</si>
  <si>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</si>
  <si>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</si>
  <si>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</si>
  <si>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</si>
  <si>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</si>
  <si>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</si>
  <si>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</si>
  <si>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</si>
  <si>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</si>
  <si>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</si>
  <si>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</si>
  <si>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</si>
  <si>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</si>
  <si>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</si>
  <si>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</si>
  <si>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</si>
  <si>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</si>
  <si>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</si>
  <si>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</si>
  <si>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</si>
  <si>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</si>
  <si>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</si>
  <si>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</si>
  <si>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</si>
  <si>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</si>
  <si>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</si>
  <si>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</si>
  <si>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</si>
  <si>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</si>
  <si>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</si>
  <si>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</si>
  <si>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</si>
  <si>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</si>
  <si>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</si>
  <si>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</si>
  <si>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</si>
  <si>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</si>
  <si>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</si>
  <si>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</si>
  <si>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</si>
  <si>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</si>
  <si>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</si>
  <si>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</si>
  <si>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</si>
  <si>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</si>
  <si>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</si>
  <si>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</si>
  <si>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</si>
  <si>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</si>
  <si>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</si>
  <si>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</si>
  <si>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</si>
  <si>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</si>
  <si>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</si>
  <si>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</si>
  <si>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</si>
  <si>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</si>
  <si>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</si>
  <si>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</si>
  <si>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</si>
  <si>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</si>
  <si>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</si>
  <si>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</si>
  <si>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</si>
  <si>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</si>
  <si>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</si>
  <si>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</si>
  <si>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</si>
  <si>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</si>
  <si>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</si>
  <si>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</si>
  <si>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</si>
  <si>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</si>
  <si>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</si>
  <si>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</si>
  <si>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</si>
  <si>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</si>
  <si>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</si>
  <si>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</si>
  <si>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</si>
  <si>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</si>
  <si>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</si>
  <si>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</si>
  <si>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</si>
  <si>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</si>
  <si>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</si>
  <si>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</si>
  <si>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</si>
  <si>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</si>
  <si>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</si>
  <si>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</si>
  <si>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</si>
  <si>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</si>
  <si>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</si>
  <si>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</si>
  <si>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</si>
  <si>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</si>
  <si>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</si>
  <si>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</si>
  <si>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</si>
  <si>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</si>
  <si>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</si>
  <si>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</si>
  <si>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</si>
  <si>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</si>
  <si>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</si>
  <si>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</si>
  <si>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</si>
  <si>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</si>
  <si>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</si>
  <si>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</si>
  <si>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</si>
  <si>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</si>
  <si>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</si>
  <si>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</si>
  <si>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</si>
  <si>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</si>
  <si>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</si>
  <si>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</si>
  <si>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</si>
  <si>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</si>
  <si>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</si>
  <si>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</si>
  <si>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</si>
  <si>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</si>
  <si>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</si>
  <si>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</si>
  <si>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</si>
  <si>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</si>
  <si>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</si>
  <si>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</si>
  <si>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</si>
  <si>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</si>
  <si>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</si>
  <si>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</si>
  <si>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</si>
  <si>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</si>
  <si>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</si>
  <si>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</si>
  <si>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</si>
  <si>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</si>
  <si>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</si>
  <si>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</si>
  <si>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</si>
  <si>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</si>
  <si>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</si>
  <si>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</si>
  <si>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</si>
  <si>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</si>
  <si>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</si>
  <si>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</si>
  <si>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</si>
  <si>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</si>
  <si>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</si>
  <si>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</si>
  <si>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</si>
  <si>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</si>
  <si>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</si>
  <si>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</si>
  <si>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</si>
  <si>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</si>
  <si>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</si>
  <si>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</si>
  <si>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</si>
  <si>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</si>
  <si>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</si>
  <si>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</si>
  <si>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</si>
  <si>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</si>
  <si>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</si>
  <si>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</si>
  <si>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</si>
  <si>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</si>
  <si>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</si>
  <si>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</si>
  <si>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</si>
  <si>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</si>
  <si>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</si>
  <si>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</si>
  <si>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</si>
  <si>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</si>
  <si>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</si>
  <si>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</si>
  <si>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</si>
  <si>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</si>
  <si>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</si>
  <si>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</si>
  <si>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</si>
  <si>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</si>
  <si>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</si>
  <si>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</si>
  <si>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</si>
  <si>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</si>
  <si>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</si>
  <si>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</si>
  <si>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</si>
  <si>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</si>
  <si>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</si>
  <si>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</si>
  <si>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</si>
  <si>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</si>
  <si>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</si>
  <si>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</si>
  <si>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</si>
  <si>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</si>
  <si>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</si>
  <si>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</si>
  <si>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</si>
  <si>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</si>
  <si>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</si>
  <si>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</si>
  <si>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</si>
  <si>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</si>
  <si>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</si>
  <si>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</si>
  <si>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</si>
  <si>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</si>
  <si>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</si>
  <si>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</si>
  <si>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</si>
  <si>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</si>
  <si>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</si>
  <si>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</si>
  <si>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</si>
  <si>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</si>
  <si>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</si>
  <si>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</si>
  <si>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</si>
  <si>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</si>
  <si>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</si>
  <si>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</si>
  <si>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</si>
  <si>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</si>
  <si>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</si>
  <si>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</si>
  <si>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</si>
  <si>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</si>
  <si>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</si>
  <si>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</si>
  <si>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</si>
  <si>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</si>
  <si>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</si>
  <si>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</si>
  <si>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</si>
  <si>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</si>
  <si>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</si>
  <si>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</si>
  <si>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</si>
  <si>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</si>
  <si>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</si>
  <si>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</si>
  <si>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</si>
  <si>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</si>
  <si>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</si>
  <si>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</si>
  <si>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</si>
  <si>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</si>
  <si>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</si>
  <si>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</si>
  <si>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</si>
  <si>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</si>
  <si>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</si>
  <si>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</si>
  <si>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</si>
  <si>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</si>
  <si>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</si>
  <si>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</si>
  <si>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</si>
  <si>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</si>
  <si>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</si>
  <si>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</si>
  <si>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</si>
  <si>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</si>
  <si>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</si>
  <si>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</si>
  <si>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</si>
  <si>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</si>
  <si>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</si>
  <si>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</si>
  <si>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</si>
  <si>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</si>
  <si>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</si>
  <si>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</si>
  <si>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</si>
  <si>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</si>
  <si>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</si>
  <si>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</si>
  <si>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</si>
  <si>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</si>
  <si>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</si>
  <si>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</si>
  <si>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</si>
  <si>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</si>
  <si>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</si>
  <si>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</si>
  <si>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</si>
  <si>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</si>
  <si>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</si>
  <si>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</si>
  <si>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</si>
  <si>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</si>
  <si>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</si>
  <si>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</si>
  <si>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</si>
  <si>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</si>
  <si>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</si>
  <si>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</si>
  <si>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</si>
  <si>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</si>
  <si>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</si>
  <si>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</si>
  <si>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</si>
  <si>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</si>
  <si>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</si>
  <si>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</si>
  <si>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</si>
  <si>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</si>
  <si>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</si>
  <si>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</si>
  <si>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</si>
  <si>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</si>
  <si>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</si>
  <si>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</si>
  <si>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</si>
  <si>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</si>
  <si>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</si>
  <si>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</si>
  <si>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</si>
  <si>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</si>
  <si>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</si>
  <si>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</si>
  <si>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</si>
  <si>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</si>
  <si>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</si>
  <si>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</si>
  <si>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</si>
  <si>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</si>
  <si>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</si>
  <si>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</si>
  <si>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</si>
  <si>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</si>
  <si>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</si>
  <si>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</si>
  <si>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</si>
  <si>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</si>
  <si>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</si>
  <si>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</si>
  <si>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</si>
  <si>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</si>
  <si>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</si>
  <si>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</si>
  <si>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</si>
  <si>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</si>
  <si>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</si>
  <si>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</si>
  <si>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</si>
  <si>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</si>
  <si>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</si>
  <si>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</si>
  <si>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</si>
  <si>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</si>
  <si>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</si>
  <si>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</si>
  <si>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</si>
  <si>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</si>
  <si>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</si>
  <si>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</si>
  <si>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</si>
  <si>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</si>
  <si>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</si>
  <si>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</si>
  <si>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</si>
  <si>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</si>
  <si>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</si>
  <si>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</si>
  <si>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</si>
  <si>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</si>
  <si>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</si>
  <si>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</si>
  <si>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</si>
  <si>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</si>
  <si>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</si>
  <si>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</si>
  <si>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</si>
  <si>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</si>
  <si>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</si>
  <si>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</si>
  <si>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</si>
  <si>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</si>
  <si>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</si>
  <si>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</si>
  <si>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</si>
  <si>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</si>
  <si>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</si>
  <si>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</si>
  <si>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</si>
  <si>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</si>
  <si>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</si>
  <si>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</si>
  <si>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</si>
  <si>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</si>
  <si>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</si>
  <si>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</si>
  <si>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</si>
  <si>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</si>
  <si>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</si>
  <si>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</si>
  <si>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</si>
  <si>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</si>
  <si>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</si>
  <si>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</si>
  <si>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</si>
  <si>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</si>
  <si>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</si>
  <si>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</si>
  <si>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</si>
  <si>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</si>
  <si>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</si>
  <si>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</si>
  <si>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</si>
  <si>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</si>
  <si>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</si>
  <si>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</si>
  <si>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</si>
  <si>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</si>
  <si>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</si>
  <si>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</si>
  <si>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</si>
  <si>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</si>
  <si>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</si>
  <si>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</si>
  <si>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</si>
  <si>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</si>
  <si>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</si>
  <si>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</si>
  <si>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</si>
  <si>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</si>
  <si>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</si>
  <si>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</si>
  <si>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</si>
  <si>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</si>
  <si>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</si>
  <si>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</si>
  <si>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</si>
  <si>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</si>
  <si>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</si>
  <si>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</si>
  <si>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</si>
  <si>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</si>
  <si>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</si>
  <si>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</si>
  <si>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</si>
  <si>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</si>
  <si>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</si>
  <si>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</si>
  <si>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</si>
  <si>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</si>
  <si>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</si>
  <si>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</si>
  <si>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</si>
  <si>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</si>
  <si>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</si>
  <si>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</si>
  <si>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</si>
  <si>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</si>
  <si>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</si>
  <si>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</si>
  <si>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</si>
  <si>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</si>
  <si>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</si>
  <si>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</si>
  <si>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</si>
  <si>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</si>
  <si>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</si>
  <si>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</si>
  <si>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</si>
  <si>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</si>
  <si>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</si>
  <si>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</si>
  <si>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</si>
  <si>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</si>
  <si>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</si>
  <si>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</si>
  <si>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</si>
  <si>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</si>
  <si>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</si>
  <si>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</si>
  <si>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</si>
  <si>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</si>
  <si>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</si>
  <si>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</si>
  <si>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</si>
  <si>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</si>
  <si>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</si>
  <si>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</si>
  <si>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</si>
  <si>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</si>
  <si>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</si>
  <si>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</si>
  <si>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</si>
  <si>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</si>
  <si>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</si>
  <si>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</si>
  <si>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</si>
  <si>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</si>
  <si>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</si>
  <si>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</si>
  <si>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</si>
  <si>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</si>
  <si>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</si>
  <si>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</si>
  <si>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</si>
  <si>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</si>
  <si>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</si>
  <si>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</si>
  <si>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</si>
  <si>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</si>
  <si>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</si>
  <si>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</si>
  <si>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</si>
  <si>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</si>
  <si>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</si>
  <si>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</si>
  <si>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</si>
  <si>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</si>
  <si>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</si>
  <si>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</si>
  <si>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</si>
  <si>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</si>
  <si>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</si>
  <si>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</si>
  <si>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</si>
  <si>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</si>
  <si>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</si>
  <si>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</si>
  <si>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</si>
  <si>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</si>
  <si>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</si>
  <si>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</si>
  <si>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</si>
  <si>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</si>
  <si>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</si>
  <si>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</si>
  <si>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</si>
  <si>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</si>
  <si>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</si>
  <si>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</si>
  <si>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</si>
  <si>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</si>
  <si>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</si>
  <si>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</si>
  <si>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</si>
  <si>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</si>
  <si>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</si>
  <si>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</si>
  <si>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</si>
  <si>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</si>
  <si>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</si>
  <si>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</si>
  <si>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</si>
  <si>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</si>
  <si>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</si>
  <si>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</si>
  <si>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</si>
  <si>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</si>
  <si>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</si>
  <si>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</si>
  <si>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</si>
  <si>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</si>
  <si>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</si>
  <si>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</si>
  <si>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</si>
  <si>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</si>
  <si>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</si>
  <si>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</si>
  <si>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</si>
  <si>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</si>
  <si>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</si>
  <si>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</si>
  <si>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</si>
  <si>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</si>
  <si>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</si>
  <si>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</si>
  <si>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</si>
  <si>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</si>
  <si>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</si>
  <si>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</si>
  <si>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</si>
  <si>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</si>
  <si>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</si>
  <si>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</si>
  <si>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</si>
  <si>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</si>
  <si>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</si>
  <si>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</si>
  <si>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</si>
  <si>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</si>
  <si>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</si>
  <si>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</si>
  <si>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</si>
  <si>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</si>
  <si>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</si>
  <si>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</si>
  <si>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</si>
  <si>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</si>
  <si>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</si>
  <si>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</si>
  <si>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</si>
  <si>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</si>
  <si>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</si>
  <si>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</si>
  <si>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</si>
  <si>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</si>
  <si>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</si>
  <si>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</si>
  <si>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</si>
  <si>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</si>
  <si>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</si>
  <si>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</si>
  <si>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</si>
  <si>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</si>
  <si>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</si>
  <si>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</si>
  <si>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</si>
  <si>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</si>
  <si>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</si>
  <si>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</si>
  <si>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</si>
  <si>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</si>
  <si>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</si>
  <si>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</si>
  <si>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</si>
  <si>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</si>
  <si>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</si>
  <si>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</si>
  <si>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</si>
  <si>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</si>
  <si>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</si>
  <si>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</si>
  <si>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</si>
  <si>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</si>
  <si>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</si>
  <si>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</si>
  <si>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</si>
  <si>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</si>
  <si>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</si>
  <si>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</si>
  <si>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</si>
  <si>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</si>
  <si>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</si>
  <si>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</si>
  <si>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</si>
  <si>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</si>
  <si>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</si>
  <si>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</si>
  <si>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</si>
  <si>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</si>
  <si>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</si>
  <si>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</si>
  <si>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</si>
  <si>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</si>
  <si>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</si>
  <si>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</si>
  <si>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</si>
  <si>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</si>
  <si>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</si>
  <si>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</si>
  <si>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</si>
  <si>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</si>
  <si>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</si>
  <si>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</si>
  <si>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</si>
  <si>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</si>
  <si>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</si>
  <si>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</si>
  <si>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</si>
  <si>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</si>
  <si>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</si>
  <si>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</si>
  <si>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</si>
  <si>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</si>
  <si>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</si>
  <si>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</si>
  <si>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</si>
  <si>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</si>
  <si>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</si>
  <si>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</si>
  <si>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</si>
  <si>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</si>
  <si>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</si>
  <si>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</si>
  <si>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</si>
  <si>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</si>
  <si>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</si>
  <si>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</si>
  <si>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</si>
  <si>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</si>
  <si>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</si>
  <si>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</si>
  <si>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</si>
  <si>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</si>
  <si>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</si>
  <si>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</si>
  <si>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</si>
  <si>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</si>
  <si>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</si>
  <si>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</si>
  <si>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</si>
  <si>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</si>
  <si>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</si>
  <si>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</si>
  <si>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</si>
  <si>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</si>
  <si>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</si>
  <si>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</si>
  <si>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</si>
  <si>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</si>
  <si>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</si>
  <si>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</si>
  <si>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</si>
  <si>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</si>
  <si>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</si>
  <si>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</si>
  <si>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</si>
  <si>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</si>
  <si>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</si>
  <si>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</si>
  <si>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</si>
  <si>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</si>
  <si>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</si>
  <si>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</si>
  <si>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</si>
  <si>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</si>
  <si>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</si>
  <si>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</si>
  <si>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</si>
  <si>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</si>
  <si>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</si>
  <si>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</si>
  <si>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</si>
  <si>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</si>
  <si>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</si>
  <si>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</si>
  <si>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</si>
  <si>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</si>
  <si>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</si>
  <si>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</si>
  <si>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</si>
  <si>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</si>
  <si>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</si>
  <si>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</si>
  <si>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</si>
  <si>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</si>
  <si>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</si>
  <si>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</si>
  <si>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</si>
  <si>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</si>
  <si>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</si>
  <si>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</si>
  <si>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</si>
  <si>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</si>
  <si>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</si>
  <si>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</si>
  <si>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</si>
  <si>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</si>
  <si>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</si>
  <si>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</si>
  <si>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</si>
  <si>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</si>
  <si>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</si>
  <si>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</si>
  <si>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</si>
  <si>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</si>
  <si>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</si>
  <si>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</si>
  <si>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</si>
  <si>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</si>
  <si>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</si>
  <si>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</si>
  <si>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</si>
  <si>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</si>
  <si>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</si>
  <si>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</si>
  <si>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</si>
  <si>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</si>
  <si>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</si>
  <si>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</si>
  <si>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</si>
  <si>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</si>
  <si>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</si>
  <si>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</si>
  <si>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</si>
  <si>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</si>
  <si>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</si>
  <si>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</si>
  <si>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</si>
  <si>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</si>
  <si>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</si>
  <si>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</si>
  <si>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</si>
  <si>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</si>
  <si>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</si>
  <si>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</si>
  <si>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</si>
  <si>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</si>
  <si>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</si>
  <si>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</si>
  <si>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</si>
  <si>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</si>
  <si>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</si>
  <si>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</si>
  <si>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</si>
  <si>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</si>
  <si>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</si>
  <si>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</si>
  <si>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</si>
  <si>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</si>
  <si>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</si>
  <si>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</si>
  <si>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</si>
  <si>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</si>
  <si>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</si>
  <si>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</si>
  <si>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</si>
  <si>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</si>
  <si>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</si>
  <si>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</si>
  <si>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</si>
  <si>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</si>
  <si>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</si>
  <si>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</si>
  <si>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</si>
  <si>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</si>
  <si>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</si>
  <si>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</si>
  <si>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</si>
  <si>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</si>
  <si>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</si>
  <si>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</si>
  <si>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</si>
  <si>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</si>
  <si>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</si>
  <si>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</si>
  <si>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</si>
  <si>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</si>
  <si>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</si>
  <si>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</si>
  <si>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</si>
  <si>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</si>
  <si>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</si>
  <si>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</si>
  <si>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</si>
  <si>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</si>
  <si>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</si>
  <si>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</si>
  <si>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</si>
  <si>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</si>
  <si>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</si>
  <si>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</si>
  <si>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</si>
  <si>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</si>
  <si>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</si>
  <si>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</si>
  <si>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</si>
  <si>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</si>
  <si>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</si>
  <si>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</si>
  <si>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</si>
  <si>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</si>
  <si>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</si>
  <si>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</si>
  <si>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</si>
  <si>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</si>
  <si>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</si>
  <si>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</si>
  <si>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</si>
  <si>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</si>
  <si>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</si>
  <si>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</si>
  <si>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</si>
  <si>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</si>
  <si>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</si>
  <si>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</si>
  <si>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</si>
  <si>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</si>
  <si>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</si>
  <si>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</si>
  <si>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</si>
  <si>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</si>
  <si>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</si>
  <si>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</si>
  <si>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</si>
  <si>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</si>
  <si>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</si>
  <si>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</si>
  <si>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</si>
  <si>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</si>
  <si>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</si>
  <si>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</si>
  <si>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</si>
  <si>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</si>
  <si>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</si>
  <si>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</si>
  <si>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</si>
  <si>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</si>
  <si>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</si>
  <si>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</si>
  <si>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</si>
  <si>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</si>
  <si>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</si>
  <si>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</si>
  <si>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</si>
  <si>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</si>
  <si>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</si>
  <si>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</si>
  <si>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</si>
  <si>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</si>
  <si>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</si>
  <si>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</si>
  <si>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</si>
  <si>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</si>
  <si>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</si>
  <si>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</si>
  <si>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</si>
  <si>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</si>
  <si>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</si>
  <si>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</si>
  <si>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</si>
  <si>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</si>
  <si>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</si>
  <si>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</si>
  <si>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</si>
  <si>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</si>
  <si>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</si>
  <si>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</si>
  <si>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</si>
  <si>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</si>
  <si>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</si>
  <si>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</si>
  <si>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</si>
  <si>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</si>
  <si>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</si>
  <si>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</si>
  <si>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</si>
  <si>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</si>
  <si>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</si>
  <si>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</si>
  <si>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</si>
  <si>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</si>
  <si>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</si>
  <si>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</si>
  <si>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</si>
  <si>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</si>
  <si>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</si>
  <si>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</si>
  <si>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</si>
  <si>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</si>
  <si>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</si>
  <si>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</si>
  <si>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</si>
  <si>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</si>
  <si>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</si>
  <si>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</si>
  <si>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</si>
  <si>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</si>
  <si>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</si>
  <si>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</si>
  <si>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</si>
  <si>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</si>
  <si>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</si>
  <si>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</si>
  <si>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</si>
  <si>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</si>
  <si>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</si>
  <si>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</si>
  <si>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</si>
  <si>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</si>
  <si>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</si>
  <si>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</si>
  <si>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</si>
  <si>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</si>
  <si>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</si>
  <si>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</si>
  <si>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</si>
  <si>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</si>
  <si>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</si>
  <si>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</si>
  <si>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</si>
  <si>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</si>
  <si>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</si>
  <si>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</si>
  <si>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</si>
  <si>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</si>
  <si>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</si>
  <si>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</si>
  <si>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</si>
  <si>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</si>
  <si>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</si>
  <si>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</si>
  <si>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</si>
  <si>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</si>
  <si>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</si>
  <si>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</si>
  <si>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</si>
  <si>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</si>
  <si>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</si>
  <si>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</si>
  <si>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</si>
  <si>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</si>
  <si>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</si>
  <si>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</si>
  <si>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</si>
  <si>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</si>
  <si>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</si>
  <si>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</si>
  <si>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</si>
  <si>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</si>
  <si>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</si>
  <si>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</si>
  <si>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</si>
  <si>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</si>
  <si>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</si>
  <si>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</si>
  <si>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</si>
  <si>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</si>
  <si>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</si>
  <si>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</si>
  <si>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</si>
  <si>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</si>
  <si>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</si>
  <si>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</si>
  <si>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</si>
  <si>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</si>
  <si>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</si>
  <si>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</si>
  <si>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</si>
  <si>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</si>
  <si>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</si>
  <si>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</si>
  <si>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</si>
  <si>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</si>
  <si>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</si>
  <si>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</si>
  <si>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</si>
  <si>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</si>
  <si>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</si>
  <si>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</si>
  <si>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</si>
  <si>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</si>
  <si>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</si>
  <si>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</si>
  <si>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</si>
  <si>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</si>
  <si>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</si>
  <si>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</si>
  <si>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</si>
  <si>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</si>
  <si>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</si>
  <si>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</si>
  <si>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</si>
  <si>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</si>
  <si>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</si>
  <si>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</si>
  <si>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</si>
  <si>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</si>
  <si>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</si>
  <si>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</si>
  <si>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</si>
  <si>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</si>
  <si>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</si>
  <si>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</si>
  <si>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</si>
  <si>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</si>
  <si>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</si>
  <si>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</si>
  <si>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</si>
  <si>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</si>
  <si>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</si>
  <si>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</si>
  <si>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</si>
  <si>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</si>
  <si>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</si>
  <si>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</si>
  <si>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</si>
  <si>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</si>
  <si>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</si>
  <si>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</si>
  <si>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</si>
  <si>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</si>
  <si>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</si>
  <si>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</si>
  <si>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</si>
  <si>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</si>
  <si>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</si>
  <si>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</si>
  <si>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</si>
  <si>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</si>
  <si>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</si>
  <si>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</si>
  <si>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</si>
  <si>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</si>
  <si>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</si>
  <si>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</si>
  <si>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</si>
  <si>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</si>
  <si>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</si>
  <si>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</si>
  <si>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</si>
  <si>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</si>
  <si>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</si>
  <si>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</si>
  <si>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</si>
  <si>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</si>
  <si>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</si>
  <si>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</si>
  <si>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</si>
  <si>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</si>
  <si>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</si>
  <si>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</si>
  <si>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</si>
  <si>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</si>
  <si>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</si>
  <si>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</si>
  <si>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</si>
  <si>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</si>
  <si>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</si>
  <si>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</si>
  <si>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</si>
  <si>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</si>
  <si>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</si>
  <si>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</si>
  <si>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</si>
  <si>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</si>
  <si>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</si>
  <si>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</si>
  <si>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</si>
  <si>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</si>
  <si>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</si>
  <si>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</si>
  <si>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</si>
  <si>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</si>
  <si>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</si>
  <si>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</si>
  <si>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</si>
  <si>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</si>
  <si>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</si>
  <si>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</si>
  <si>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</si>
  <si>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</si>
  <si>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</si>
  <si>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</si>
  <si>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</si>
  <si>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</si>
  <si>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</si>
  <si>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</si>
  <si>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</si>
  <si>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</si>
  <si>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</si>
  <si>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</si>
  <si>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</si>
  <si>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</si>
  <si>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</si>
  <si>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</si>
  <si>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</si>
  <si>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</si>
  <si>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</si>
  <si>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</si>
  <si>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</si>
  <si>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</si>
  <si>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</si>
  <si>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</si>
  <si>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</si>
  <si>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</si>
  <si>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</si>
  <si>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</si>
  <si>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</si>
  <si>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</si>
  <si>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</si>
  <si>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</si>
  <si>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</si>
  <si>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</si>
  <si>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</si>
  <si>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</si>
  <si>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</si>
  <si>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</si>
  <si>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</si>
  <si>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</si>
  <si>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</si>
  <si>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</si>
  <si>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</si>
  <si>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</si>
  <si>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</si>
  <si>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</si>
  <si>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</si>
  <si>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</si>
  <si>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</si>
  <si>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</si>
  <si>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</si>
  <si>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</si>
  <si>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</si>
  <si>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</si>
  <si>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</si>
  <si>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</si>
  <si>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</si>
  <si>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</si>
  <si>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</si>
  <si>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</si>
  <si>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</si>
  <si>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</si>
  <si>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</si>
  <si>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</si>
  <si>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</si>
  <si>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</si>
  <si>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</si>
  <si>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</si>
  <si>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</si>
  <si>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</si>
  <si>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</si>
  <si>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</si>
  <si>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</si>
  <si>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</si>
  <si>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</si>
  <si>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</si>
  <si>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</si>
  <si>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</si>
  <si>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</si>
  <si>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</si>
  <si>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</si>
  <si>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</si>
  <si>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</si>
  <si>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</si>
  <si>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</si>
  <si>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</si>
  <si>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</si>
  <si>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</si>
  <si>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</si>
  <si>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</si>
  <si>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</si>
  <si>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</si>
  <si>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</si>
  <si>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</si>
  <si>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</si>
  <si>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</si>
  <si>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</si>
  <si>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</si>
  <si>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</si>
  <si>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</si>
  <si>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</si>
  <si>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</si>
  <si>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</si>
  <si>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</si>
  <si>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</si>
  <si>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</si>
  <si>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</si>
  <si>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</si>
  <si>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</si>
  <si>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</si>
  <si>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</si>
  <si>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</si>
  <si>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</si>
  <si>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</si>
  <si>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</si>
  <si>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</si>
  <si>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</si>
  <si>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</si>
  <si>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</si>
  <si>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</si>
  <si>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</si>
  <si>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</si>
  <si>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</si>
  <si>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</si>
  <si>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</si>
  <si>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</si>
  <si>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</si>
  <si>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</si>
  <si>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</si>
  <si>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</si>
  <si>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</si>
  <si>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</si>
  <si>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</si>
  <si>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</si>
  <si>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</si>
  <si>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</si>
  <si>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</si>
  <si>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</si>
  <si>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</si>
  <si>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</si>
  <si>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</si>
  <si>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</si>
  <si>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</si>
  <si>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</si>
  <si>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</si>
  <si>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</si>
  <si>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</si>
  <si>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</si>
  <si>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</si>
  <si>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</si>
  <si>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</si>
  <si>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</si>
  <si>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</si>
  <si>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</si>
  <si>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</si>
  <si>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</si>
  <si>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</si>
  <si>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</si>
  <si>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</si>
  <si>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</si>
  <si>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</si>
  <si>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</si>
  <si>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</si>
  <si>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</si>
  <si>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</si>
  <si>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</si>
  <si>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</si>
  <si>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</si>
  <si>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</si>
  <si>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</si>
  <si>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</si>
  <si>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</si>
  <si>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</si>
  <si>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</si>
  <si>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</si>
  <si>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</si>
  <si>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</si>
  <si>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</si>
  <si>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</si>
  <si>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</si>
  <si>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</si>
  <si>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</si>
  <si>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</si>
  <si>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</si>
  <si>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</si>
  <si>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</si>
  <si>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</si>
  <si>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</si>
  <si>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</si>
  <si>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</si>
  <si>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</si>
  <si>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</si>
  <si>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</si>
  <si>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</si>
  <si>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</si>
  <si>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</si>
  <si>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</si>
  <si>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</si>
  <si>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</si>
  <si>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</si>
  <si>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</si>
  <si>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</si>
  <si>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</si>
  <si>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</si>
  <si>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</si>
  <si>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</si>
  <si>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</si>
  <si>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</si>
  <si>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</si>
  <si>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</si>
  <si>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</si>
  <si>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</si>
  <si>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</si>
  <si>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</si>
  <si>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</si>
  <si>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</si>
  <si>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</si>
  <si>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</si>
  <si>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</si>
  <si>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</si>
  <si>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</si>
  <si>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</si>
  <si>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</si>
  <si>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</si>
  <si>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</si>
  <si>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</si>
  <si>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</si>
  <si>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</si>
  <si>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</si>
  <si>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</si>
  <si>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</si>
  <si>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</si>
  <si>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</si>
  <si>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</si>
  <si>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</si>
  <si>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</si>
  <si>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</si>
  <si>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</si>
  <si>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</si>
  <si>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</si>
  <si>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</si>
  <si>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</si>
  <si>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</si>
  <si>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</si>
  <si>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</si>
  <si>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</si>
  <si>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</si>
  <si>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</si>
  <si>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</si>
  <si>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</si>
  <si>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</si>
  <si>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</si>
  <si>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</si>
  <si>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</si>
  <si>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</si>
  <si>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</si>
  <si>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</si>
  <si>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</si>
  <si>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</si>
  <si>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</si>
  <si>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</si>
  <si>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</si>
  <si>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</si>
  <si>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</si>
  <si>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</si>
  <si>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</si>
  <si>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</si>
  <si>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</si>
  <si>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</si>
  <si>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</si>
  <si>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</si>
  <si>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</si>
  <si>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</si>
  <si>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</si>
  <si>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</si>
  <si>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</si>
  <si>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</si>
  <si>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</si>
  <si>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</si>
  <si>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</si>
  <si>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</si>
  <si>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</si>
  <si>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</si>
  <si>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</si>
  <si>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</si>
  <si>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</si>
  <si>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</si>
  <si>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</si>
  <si>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</si>
  <si>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</si>
  <si>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</si>
  <si>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</si>
  <si>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</si>
  <si>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</si>
  <si>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</si>
  <si>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</si>
  <si>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</si>
  <si>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</si>
  <si>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</si>
  <si>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</si>
  <si>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</si>
  <si>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</si>
  <si>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</si>
  <si>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</si>
  <si>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</si>
  <si>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</si>
  <si>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</si>
  <si>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</si>
  <si>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</si>
  <si>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</si>
  <si>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</si>
  <si>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</si>
  <si>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</si>
  <si>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</si>
  <si>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</si>
  <si>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</si>
  <si>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</si>
  <si>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</si>
  <si>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</si>
  <si>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</si>
  <si>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</si>
  <si>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</si>
  <si>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</si>
  <si>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</si>
  <si>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</si>
  <si>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</si>
  <si>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</si>
  <si>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</si>
  <si>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</si>
  <si>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</si>
  <si>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</si>
  <si>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</si>
  <si>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</si>
  <si>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</si>
  <si>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</si>
  <si>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</si>
  <si>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</si>
  <si>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</si>
  <si>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</si>
  <si>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</si>
  <si>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</si>
  <si>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</si>
  <si>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</si>
  <si>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</si>
  <si>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</si>
  <si>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</si>
  <si>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</si>
  <si>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</si>
  <si>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</si>
  <si>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</si>
  <si>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</si>
  <si>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</si>
  <si>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</si>
  <si>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</si>
  <si>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</si>
  <si>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</si>
  <si>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</si>
  <si>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</si>
  <si>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</si>
  <si>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</si>
  <si>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</si>
  <si>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</si>
  <si>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</si>
  <si>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</si>
  <si>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</si>
  <si>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</si>
  <si>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</si>
  <si>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</si>
  <si>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</si>
  <si>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</si>
  <si>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</si>
  <si>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</si>
  <si>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</si>
  <si>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</si>
  <si>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</si>
  <si>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</si>
  <si>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</si>
  <si>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</si>
  <si>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</si>
  <si>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</si>
  <si>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</si>
  <si>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</si>
  <si>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</si>
  <si>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</si>
  <si>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</si>
  <si>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</si>
  <si>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</si>
  <si>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</si>
  <si>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</si>
  <si>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</si>
  <si>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</si>
  <si>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</si>
  <si>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</si>
  <si>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</si>
  <si>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</si>
  <si>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</si>
  <si>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</si>
  <si>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</si>
  <si>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</si>
  <si>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</si>
  <si>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</si>
  <si>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</si>
  <si>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</si>
  <si>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</si>
  <si>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</si>
  <si>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</si>
  <si>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</si>
  <si>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</si>
  <si>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</si>
  <si>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</si>
  <si>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</si>
  <si>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</si>
  <si>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</si>
  <si>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</si>
  <si>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</si>
  <si>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</si>
  <si>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</si>
  <si>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</si>
  <si>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</si>
  <si>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</si>
  <si>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</si>
  <si>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</si>
  <si>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</si>
  <si>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</si>
  <si>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</si>
  <si>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</si>
  <si>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</si>
  <si>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</si>
  <si>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</si>
  <si>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</si>
  <si>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</si>
  <si>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</si>
  <si>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</si>
  <si>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</si>
  <si>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</si>
  <si>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</si>
  <si>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</si>
  <si>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</si>
  <si>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</si>
  <si>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</si>
  <si>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</si>
  <si>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</si>
  <si>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</si>
  <si>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</si>
  <si>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</si>
  <si>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</si>
  <si>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</si>
  <si>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</si>
  <si>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</si>
  <si>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</si>
  <si>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</si>
  <si>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</si>
  <si>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</si>
  <si>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</si>
  <si>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</si>
  <si>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</si>
  <si>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</si>
  <si>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</si>
  <si>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</si>
  <si>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</si>
  <si>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</si>
  <si>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</si>
  <si>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</si>
  <si>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</si>
  <si>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</si>
  <si>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</si>
  <si>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</si>
  <si>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</si>
  <si>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</si>
  <si>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</si>
  <si>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</si>
  <si>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</si>
  <si>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</si>
  <si>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</si>
  <si>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</si>
  <si>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</si>
  <si>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</si>
  <si>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</si>
  <si>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</si>
  <si>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</si>
  <si>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</si>
  <si>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</si>
  <si>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</si>
  <si>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</si>
  <si>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</si>
  <si>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</si>
  <si>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</si>
  <si>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</si>
  <si>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</si>
  <si>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</si>
  <si>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</si>
  <si>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</si>
  <si>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</si>
  <si>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</si>
  <si>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</si>
  <si>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</si>
  <si>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</si>
  <si>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</si>
  <si>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</si>
  <si>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</si>
  <si>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</si>
  <si>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</si>
  <si>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</si>
  <si>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</si>
  <si>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</si>
  <si>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</si>
  <si>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</si>
  <si>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</si>
  <si>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</si>
  <si>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</si>
  <si>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</si>
  <si>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</si>
  <si>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</si>
  <si>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</si>
  <si>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</si>
  <si>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</si>
  <si>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</si>
  <si>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</si>
  <si>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</si>
  <si>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</si>
  <si>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</si>
  <si>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</si>
  <si>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</si>
  <si>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</si>
  <si>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</si>
  <si>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</si>
  <si>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</si>
  <si>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</si>
  <si>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</si>
  <si>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</si>
  <si>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</si>
  <si>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</si>
  <si>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</si>
  <si>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</si>
  <si>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</si>
  <si>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</si>
  <si>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</si>
  <si>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</si>
  <si>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</si>
  <si>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</si>
  <si>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</si>
  <si>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</si>
  <si>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</si>
  <si>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</si>
  <si>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</si>
  <si>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</si>
  <si>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</si>
  <si>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</si>
  <si>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</si>
  <si>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</si>
  <si>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</si>
  <si>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</si>
  <si>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</si>
  <si>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</si>
  <si>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</si>
  <si>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</si>
  <si>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</si>
  <si>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</si>
  <si>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</si>
  <si>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</si>
  <si>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</si>
  <si>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</si>
  <si>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</si>
  <si>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</si>
  <si>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</si>
  <si>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</si>
  <si>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</si>
  <si>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</si>
  <si>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</si>
  <si>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</si>
  <si>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</si>
  <si>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</si>
  <si>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</si>
  <si>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</si>
  <si>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</si>
  <si>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</si>
  <si>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</si>
  <si>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</si>
  <si>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</si>
  <si>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</si>
  <si>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</si>
  <si>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</si>
  <si>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</si>
  <si>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</si>
  <si>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</si>
  <si>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</si>
  <si>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</si>
  <si>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</si>
  <si>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</si>
  <si>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</si>
  <si>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</si>
  <si>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</si>
  <si>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</si>
  <si>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</si>
  <si>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</si>
  <si>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</si>
  <si>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</si>
  <si>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</si>
  <si>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</si>
  <si>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</si>
  <si>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</si>
  <si>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</si>
  <si>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</si>
  <si>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</si>
  <si>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</si>
  <si>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</si>
  <si>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</si>
  <si>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</si>
  <si>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</si>
  <si>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</si>
  <si>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</si>
  <si>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</si>
  <si>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</si>
  <si>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</si>
  <si>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</si>
  <si>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</si>
  <si>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</si>
  <si>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</si>
  <si>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</si>
  <si>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</si>
  <si>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</si>
  <si>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</si>
  <si>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</si>
  <si>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</si>
  <si>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</si>
  <si>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</si>
  <si>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</si>
  <si>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</si>
  <si>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</si>
  <si>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</si>
  <si>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</si>
  <si>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</si>
  <si>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</si>
  <si>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</si>
  <si>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</si>
  <si>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</si>
  <si>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</si>
  <si>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</si>
  <si>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</si>
  <si>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</si>
  <si>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</si>
  <si>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</si>
  <si>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</si>
  <si>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</si>
  <si>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</si>
  <si>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</si>
  <si>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</si>
  <si>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</si>
  <si>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</si>
  <si>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</si>
  <si>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</si>
  <si>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</si>
  <si>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</si>
  <si>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</si>
  <si>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</si>
  <si>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</si>
  <si>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</si>
  <si>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</si>
  <si>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</si>
  <si>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</si>
  <si>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</si>
  <si>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</si>
  <si>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</si>
  <si>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</si>
  <si>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</si>
  <si>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</si>
  <si>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</si>
  <si>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</si>
  <si>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</si>
  <si>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</si>
  <si>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</si>
  <si>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</si>
  <si>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</si>
  <si>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</si>
  <si>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</si>
  <si>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</si>
  <si>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</si>
  <si>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</si>
  <si>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</si>
  <si>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</si>
  <si>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</si>
  <si>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</si>
  <si>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</si>
  <si>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</si>
  <si>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</si>
  <si>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</si>
  <si>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</si>
  <si>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</si>
  <si>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</si>
  <si>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</si>
  <si>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</si>
  <si>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</si>
  <si>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</si>
  <si>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</si>
  <si>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</si>
  <si>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</si>
  <si>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</si>
  <si>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</si>
  <si>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</si>
  <si>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</si>
  <si>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</si>
  <si>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</si>
  <si>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</si>
  <si>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</si>
  <si>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</si>
  <si>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</si>
  <si>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</si>
  <si>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</si>
  <si>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</si>
  <si>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</si>
  <si>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</si>
  <si>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</si>
  <si>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</si>
  <si>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</si>
  <si>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</si>
  <si>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</si>
  <si>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</si>
  <si>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</si>
  <si>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</si>
  <si>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</si>
  <si>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</si>
  <si>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</si>
  <si>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</si>
  <si>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</si>
  <si>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</si>
  <si>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</si>
  <si>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</si>
  <si>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</si>
  <si>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</si>
  <si>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</si>
  <si>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</si>
  <si>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</si>
  <si>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</si>
  <si>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</si>
  <si>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</si>
  <si>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</si>
  <si>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</si>
  <si>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</si>
  <si>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</si>
  <si>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</si>
  <si>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</si>
  <si>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</si>
  <si>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</si>
  <si>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</si>
  <si>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</si>
  <si>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</si>
  <si>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</si>
  <si>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</si>
  <si>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</si>
  <si>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</si>
  <si>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</si>
  <si>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</si>
  <si>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</si>
  <si>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</si>
  <si>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</si>
  <si>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</si>
  <si>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</si>
  <si>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</si>
  <si>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</si>
  <si>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</si>
  <si>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</si>
  <si>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</si>
  <si>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</si>
  <si>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</si>
  <si>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</si>
  <si>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</si>
  <si>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</si>
  <si>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</si>
  <si>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</si>
  <si>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</si>
  <si>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</si>
  <si>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</si>
  <si>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</si>
  <si>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</si>
  <si>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</si>
  <si>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</si>
  <si>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</si>
  <si>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</si>
  <si>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</si>
  <si>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</si>
  <si>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</si>
  <si>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</si>
  <si>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</si>
  <si>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</si>
  <si>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</si>
  <si>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</si>
  <si>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</si>
  <si>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</si>
  <si>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</si>
  <si>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</si>
  <si>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</si>
  <si>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</si>
  <si>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</si>
  <si>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</si>
  <si>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</si>
  <si>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</si>
  <si>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</si>
  <si>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</si>
  <si>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</si>
  <si>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</si>
  <si>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</si>
  <si>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</si>
  <si>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</si>
  <si>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</si>
  <si>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</si>
  <si>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</si>
  <si>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</si>
  <si>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</si>
  <si>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</si>
  <si>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</si>
  <si>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</si>
  <si>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</si>
  <si>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</si>
  <si>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</si>
  <si>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</si>
  <si>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</si>
  <si>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</si>
  <si>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</si>
  <si>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</si>
  <si>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</si>
  <si>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</si>
  <si>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</si>
  <si>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</si>
  <si>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</si>
  <si>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</si>
  <si>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</si>
  <si>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</si>
  <si>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</si>
  <si>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</si>
  <si>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</si>
  <si>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</si>
  <si>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</si>
  <si>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</si>
  <si>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</si>
  <si>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</si>
  <si>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</si>
  <si>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</si>
  <si>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</si>
  <si>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</si>
  <si>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</si>
  <si>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</si>
  <si>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</si>
  <si>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</si>
  <si>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</si>
  <si>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</si>
  <si>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</si>
  <si>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</si>
  <si>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</si>
  <si>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</si>
  <si>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</si>
  <si>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</si>
  <si>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</si>
  <si>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</si>
  <si>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</si>
  <si>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</si>
  <si>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</si>
  <si>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</si>
  <si>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</si>
  <si>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</si>
  <si>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</si>
  <si>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</si>
  <si>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</si>
  <si>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</si>
  <si>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</si>
  <si>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</si>
  <si>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</si>
  <si>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</si>
  <si>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</si>
  <si>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</si>
  <si>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</si>
  <si>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</si>
  <si>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</si>
  <si>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</si>
  <si>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</si>
  <si>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</si>
  <si>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</si>
  <si>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</si>
  <si>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</si>
  <si>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</si>
  <si>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</si>
  <si>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</si>
  <si>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</si>
  <si>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</si>
  <si>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</si>
  <si>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</si>
  <si>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</si>
  <si>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</si>
  <si>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</si>
  <si>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</si>
  <si>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</si>
  <si>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</si>
  <si>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</si>
  <si>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</si>
  <si>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</si>
  <si>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</si>
  <si>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</si>
  <si>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</si>
  <si>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</si>
  <si>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</si>
  <si>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</si>
  <si>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</si>
  <si>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</si>
  <si>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</si>
  <si>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</si>
  <si>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</si>
  <si>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</si>
  <si>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</si>
  <si>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</si>
  <si>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</si>
  <si>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</si>
  <si>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</si>
  <si>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</si>
  <si>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</si>
  <si>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</si>
  <si>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</si>
  <si>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</si>
  <si>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</si>
  <si>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</si>
  <si>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</si>
  <si>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</si>
  <si>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</si>
  <si>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</si>
  <si>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</si>
  <si>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</si>
  <si>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</si>
  <si>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</si>
  <si>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</si>
  <si>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</si>
  <si>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</si>
  <si>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</si>
  <si>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</si>
  <si>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</si>
  <si>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</si>
  <si>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</si>
  <si>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</si>
  <si>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</si>
  <si>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</si>
  <si>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</si>
  <si>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</si>
  <si>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</si>
  <si>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</si>
  <si>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</si>
  <si>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</si>
  <si>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</si>
  <si>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</si>
  <si>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</si>
  <si>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</si>
  <si>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</si>
  <si>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</si>
  <si>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</si>
  <si>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</si>
  <si>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</si>
  <si>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</si>
  <si>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</si>
  <si>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</si>
  <si>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</si>
  <si>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</si>
  <si>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</si>
  <si>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</si>
  <si>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</si>
  <si>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</si>
  <si>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</si>
  <si>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</si>
  <si>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</si>
  <si>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</si>
  <si>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</si>
  <si>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</si>
  <si>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</si>
  <si>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</si>
  <si>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</si>
  <si>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</si>
  <si>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</si>
  <si>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</si>
  <si>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</si>
  <si>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</si>
  <si>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</si>
  <si>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</si>
  <si>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</si>
  <si>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</si>
  <si>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</si>
  <si>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</si>
  <si>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</si>
  <si>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</si>
  <si>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</si>
  <si>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</si>
  <si>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</si>
  <si>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</si>
  <si>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</si>
  <si>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</si>
  <si>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</si>
  <si>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</si>
  <si>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</si>
  <si>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</si>
  <si>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</si>
  <si>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</si>
  <si>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</si>
  <si>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</si>
  <si>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</si>
  <si>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</si>
  <si>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</si>
  <si>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</si>
  <si>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</si>
  <si>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</si>
  <si>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</si>
  <si>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</si>
  <si>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</si>
  <si>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</si>
  <si>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</si>
  <si>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</si>
  <si>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</si>
  <si>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</si>
  <si>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</si>
  <si>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</si>
  <si>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</si>
  <si>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</si>
  <si>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</si>
  <si>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</si>
  <si>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</si>
  <si>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</si>
  <si>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</si>
  <si>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</si>
  <si>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</si>
  <si>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</si>
  <si>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</si>
  <si>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</si>
  <si>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</si>
  <si>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</si>
  <si>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</si>
  <si>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</si>
  <si>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</si>
  <si>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</si>
  <si>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</si>
  <si>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</si>
  <si>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</si>
  <si>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</si>
  <si>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</si>
  <si>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</si>
  <si>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</si>
  <si>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</si>
  <si>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</si>
  <si>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</si>
  <si>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</si>
  <si>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</si>
  <si>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</si>
  <si>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</si>
  <si>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</si>
  <si>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</si>
  <si>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</si>
  <si>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</si>
  <si>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</si>
  <si>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</si>
  <si>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</si>
  <si>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</si>
  <si>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</si>
  <si>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</si>
  <si>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</si>
  <si>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</si>
  <si>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</si>
  <si>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</si>
  <si>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</si>
  <si>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</si>
  <si>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</si>
  <si>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</si>
  <si>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</si>
  <si>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</si>
  <si>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</si>
  <si>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</si>
  <si>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</si>
  <si>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</si>
  <si>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</si>
  <si>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</si>
  <si>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</si>
  <si>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</si>
  <si>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</si>
  <si>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</si>
  <si>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</si>
  <si>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</si>
  <si>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</si>
  <si>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</si>
  <si>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</si>
  <si>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</si>
  <si>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</si>
  <si>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</si>
  <si>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</si>
  <si>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</si>
  <si>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</si>
  <si>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</si>
  <si>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</si>
  <si>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</si>
  <si>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</si>
  <si>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</si>
  <si>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</si>
  <si>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</si>
  <si>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</si>
  <si>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</si>
  <si>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</si>
  <si>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</si>
  <si>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</si>
  <si>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</si>
  <si>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</si>
  <si>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</si>
  <si>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</si>
  <si>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</si>
  <si>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</si>
  <si>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</si>
  <si>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</si>
  <si>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</si>
  <si>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</si>
  <si>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</si>
  <si>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</si>
  <si>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</si>
  <si>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</si>
  <si>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</si>
  <si>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</si>
  <si>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</si>
  <si>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</si>
  <si>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</si>
  <si>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</si>
  <si>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</si>
  <si>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</si>
  <si>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</si>
  <si>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</si>
  <si>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</si>
  <si>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</si>
  <si>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</si>
  <si>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</si>
  <si>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</si>
  <si>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</si>
  <si>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</si>
  <si>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</si>
  <si>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</si>
  <si>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</si>
  <si>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</si>
  <si>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</si>
  <si>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</si>
  <si>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</si>
  <si>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</si>
  <si>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</si>
  <si>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</si>
  <si>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</si>
  <si>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</si>
  <si>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</si>
  <si>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</si>
  <si>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</si>
  <si>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</si>
  <si>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</si>
  <si>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</si>
  <si>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</si>
  <si>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</si>
  <si>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</si>
  <si>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</si>
  <si>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</si>
  <si>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</si>
  <si>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</si>
  <si>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</si>
  <si>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</si>
  <si>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</si>
  <si>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</si>
  <si>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</si>
  <si>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</si>
  <si>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</si>
  <si>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</si>
  <si>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</si>
  <si>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</si>
  <si>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</si>
  <si>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</si>
  <si>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</si>
  <si>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</si>
  <si>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</si>
  <si>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</si>
  <si>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</si>
  <si>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</si>
  <si>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</si>
  <si>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</si>
  <si>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</si>
  <si>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</si>
  <si>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</si>
  <si>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</si>
  <si>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</si>
  <si>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</si>
  <si>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</si>
  <si>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</si>
  <si>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</si>
  <si>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</si>
  <si>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</si>
  <si>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</si>
  <si>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</si>
  <si>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</si>
  <si>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</si>
  <si>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</si>
  <si>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</si>
  <si>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</si>
  <si>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</si>
  <si>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</si>
  <si>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</si>
  <si>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</si>
  <si>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</si>
  <si>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</si>
  <si>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</si>
  <si>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</si>
  <si>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</si>
  <si>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</si>
  <si>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</si>
  <si>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</si>
  <si>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</si>
  <si>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</si>
  <si>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</si>
  <si>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</si>
  <si>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</si>
  <si>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</si>
  <si>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</si>
  <si>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</si>
  <si>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</si>
  <si>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</si>
  <si>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</si>
  <si>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</si>
  <si>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</si>
  <si>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</si>
  <si>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</si>
  <si>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</si>
  <si>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</si>
  <si>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</si>
  <si>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</si>
  <si>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</si>
  <si>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</si>
  <si>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</si>
  <si>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</si>
  <si>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</si>
  <si>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</si>
  <si>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</si>
  <si>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</si>
  <si>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</si>
  <si>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</si>
  <si>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</si>
  <si>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</si>
  <si>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</si>
  <si>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</si>
  <si>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</si>
  <si>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</si>
  <si>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</si>
  <si>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</si>
  <si>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</si>
  <si>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</si>
  <si>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</si>
  <si>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</si>
  <si>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</si>
  <si>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</si>
  <si>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</si>
  <si>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</si>
  <si>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</si>
  <si>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</si>
  <si>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</si>
  <si>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</si>
  <si>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</si>
  <si>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</si>
  <si>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</si>
  <si>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</si>
  <si>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</si>
  <si>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</si>
  <si>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</si>
  <si>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</si>
  <si>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</si>
  <si>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</si>
  <si>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</si>
  <si>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</si>
  <si>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</si>
  <si>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</si>
  <si>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</si>
  <si>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</si>
  <si>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</si>
  <si>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</si>
  <si>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</si>
  <si>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</si>
  <si>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</si>
  <si>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</si>
  <si>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</si>
  <si>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</si>
  <si>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</si>
  <si>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</si>
  <si>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</si>
  <si>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</si>
  <si>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</si>
  <si>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</si>
  <si>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</si>
  <si>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</si>
  <si>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</si>
  <si>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</si>
  <si>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</si>
  <si>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</si>
  <si>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</si>
  <si>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</si>
  <si>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</si>
  <si>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</si>
  <si>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</si>
  <si>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</si>
  <si>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</si>
  <si>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</si>
  <si>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</si>
  <si>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</si>
  <si>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</si>
  <si>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</si>
  <si>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</si>
  <si>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</si>
  <si>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</si>
  <si>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</si>
  <si>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</si>
  <si>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</si>
  <si>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</si>
  <si>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</si>
  <si>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</si>
  <si>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</si>
  <si>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</si>
  <si>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</si>
  <si>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</si>
  <si>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</si>
  <si>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</si>
  <si>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</si>
  <si>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</si>
  <si>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</si>
  <si>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</si>
  <si>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</si>
  <si>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</si>
  <si>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</si>
  <si>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</si>
  <si>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</si>
  <si>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</si>
  <si>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</si>
  <si>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</si>
  <si>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</si>
  <si>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</si>
  <si>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</si>
  <si>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</si>
  <si>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</si>
  <si>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</si>
  <si>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</si>
  <si>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</si>
  <si>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</si>
  <si>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</si>
  <si>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</si>
  <si>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</si>
  <si>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</si>
  <si>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</si>
  <si>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</si>
  <si>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</si>
  <si>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</si>
  <si>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</si>
  <si>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</si>
  <si>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</si>
  <si>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</si>
  <si>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</si>
  <si>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</si>
  <si>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</si>
  <si>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</si>
  <si>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</si>
  <si>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</si>
  <si>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</si>
  <si>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</si>
  <si>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</si>
  <si>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</si>
  <si>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</si>
  <si>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</si>
  <si>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</si>
  <si>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</si>
  <si>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</si>
  <si>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</si>
  <si>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</si>
  <si>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</si>
  <si>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</si>
  <si>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</si>
  <si>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</si>
  <si>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</si>
  <si>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</si>
  <si>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</si>
  <si>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</si>
  <si>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</si>
  <si>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</si>
  <si>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</si>
  <si>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</si>
  <si>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</si>
  <si>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</si>
  <si>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</si>
  <si>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</si>
  <si>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</si>
  <si>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</si>
  <si>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</si>
  <si>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</si>
  <si>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</si>
  <si>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</si>
  <si>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</si>
  <si>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</si>
  <si>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</si>
  <si>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</si>
  <si>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</si>
  <si>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</si>
  <si>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</si>
  <si>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</si>
  <si>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</si>
  <si>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</si>
  <si>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</si>
  <si>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</si>
  <si>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</si>
  <si>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</si>
  <si>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</si>
  <si>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</si>
  <si>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</si>
  <si>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</si>
  <si>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</si>
  <si>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</si>
  <si>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</si>
  <si>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</si>
  <si>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</si>
  <si>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</si>
  <si>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</si>
  <si>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</si>
  <si>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</si>
  <si>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</si>
  <si>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</si>
  <si>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</si>
  <si>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</si>
  <si>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</si>
  <si>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</si>
  <si>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</si>
  <si>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</si>
  <si>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</si>
  <si>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</si>
  <si>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</si>
  <si>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</si>
  <si>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</si>
  <si>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</si>
  <si>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</si>
  <si>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</si>
  <si>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</si>
  <si>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</si>
  <si>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</si>
  <si>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</si>
  <si>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</si>
  <si>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</si>
  <si>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</si>
  <si>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</si>
  <si>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</si>
  <si>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</si>
  <si>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</si>
  <si>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</si>
  <si>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</si>
  <si>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</si>
  <si>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</si>
  <si>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</si>
  <si>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</si>
  <si>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</si>
  <si>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</si>
  <si>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</si>
  <si>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</si>
  <si>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</si>
  <si>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</si>
  <si>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</si>
  <si>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</si>
  <si>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</si>
  <si>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</si>
  <si>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</si>
  <si>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</si>
  <si>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</si>
  <si>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</si>
  <si>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</si>
  <si>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</si>
  <si>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</si>
  <si>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</si>
  <si>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</si>
  <si>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</si>
  <si>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</si>
  <si>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</si>
  <si>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</si>
  <si>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</si>
  <si>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</si>
  <si>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</si>
  <si>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</si>
  <si>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</si>
  <si>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</si>
  <si>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</si>
  <si>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</si>
  <si>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</si>
  <si>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</si>
  <si>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</si>
  <si>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</si>
  <si>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</si>
  <si>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</si>
  <si>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</si>
  <si>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</si>
  <si>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</si>
  <si>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</si>
  <si>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</si>
  <si>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</si>
  <si>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</si>
  <si>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</si>
  <si>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</si>
  <si>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</si>
  <si>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</si>
  <si>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</si>
  <si>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</si>
  <si>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</si>
  <si>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</si>
  <si>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</si>
  <si>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</si>
  <si>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</si>
  <si>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</si>
  <si>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</si>
  <si>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</si>
  <si>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</si>
  <si>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</si>
  <si>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</si>
  <si>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</si>
  <si>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</si>
  <si>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</si>
  <si>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</si>
  <si>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</si>
  <si>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</si>
  <si>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</si>
  <si>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</si>
  <si>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</si>
  <si>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</si>
  <si>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</si>
  <si>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</si>
  <si>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</si>
  <si>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</si>
  <si>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</si>
  <si>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</si>
  <si>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</si>
  <si>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</si>
  <si>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</si>
  <si>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</si>
  <si>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</si>
  <si>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</si>
  <si>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</si>
  <si>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</si>
  <si>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</si>
  <si>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</si>
  <si>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</si>
  <si>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</si>
  <si>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</si>
  <si>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</si>
  <si>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</si>
  <si>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</si>
  <si>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</si>
  <si>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</si>
  <si>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</si>
  <si>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</si>
  <si>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</si>
  <si>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</si>
  <si>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</si>
  <si>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</si>
  <si>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</si>
  <si>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</si>
  <si>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</si>
  <si>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</si>
  <si>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</si>
  <si>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</si>
  <si>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</si>
  <si>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</si>
  <si>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</si>
  <si>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</si>
  <si>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</si>
  <si>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</si>
  <si>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</si>
  <si>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</si>
  <si>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</si>
  <si>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</si>
  <si>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</si>
  <si>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</si>
  <si>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</si>
  <si>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</si>
  <si>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</si>
  <si>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</si>
  <si>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</si>
  <si>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</si>
  <si>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</si>
  <si>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</si>
  <si>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</si>
  <si>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</si>
  <si>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</si>
  <si>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</si>
  <si>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</si>
  <si>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</si>
  <si>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</si>
  <si>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</si>
  <si>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</si>
  <si>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</si>
  <si>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</si>
  <si>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</si>
  <si>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</si>
  <si>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</si>
  <si>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</si>
  <si>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</si>
  <si>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</si>
  <si>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</si>
  <si>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</si>
  <si>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</si>
  <si>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</si>
  <si>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</si>
  <si>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</si>
  <si>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</si>
  <si>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</si>
  <si>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</si>
  <si>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</si>
  <si>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</si>
  <si>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</si>
  <si>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</si>
  <si>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</si>
  <si>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</si>
  <si>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</si>
  <si>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</si>
  <si>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</si>
  <si>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</si>
  <si>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</si>
  <si>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</si>
  <si>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</si>
  <si>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</si>
  <si>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</si>
  <si>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</si>
  <si>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</si>
  <si>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</si>
  <si>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</si>
  <si>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</si>
  <si>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</si>
  <si>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</si>
  <si>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</si>
  <si>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</si>
  <si>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</si>
  <si>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</si>
  <si>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</si>
  <si>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</si>
  <si>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</si>
  <si>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</si>
  <si>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</si>
  <si>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</si>
  <si>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</si>
  <si>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</si>
  <si>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</si>
  <si>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</si>
  <si>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</si>
  <si>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</si>
  <si>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</si>
  <si>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</si>
  <si>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</si>
  <si>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</si>
  <si>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</si>
  <si>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</si>
  <si>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</si>
  <si>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</si>
  <si>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</si>
  <si>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</si>
  <si>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</si>
  <si>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</si>
  <si>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</si>
  <si>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</si>
  <si>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</si>
  <si>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</si>
  <si>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</si>
  <si>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</si>
  <si>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</si>
  <si>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</si>
  <si>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</si>
  <si>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</si>
  <si>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</si>
  <si>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</si>
  <si>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</si>
  <si>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</si>
  <si>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</si>
  <si>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</si>
  <si>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</si>
  <si>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</si>
  <si>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</si>
  <si>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</si>
  <si>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</si>
  <si>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</si>
  <si>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</si>
  <si>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</si>
  <si>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</si>
  <si>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</si>
  <si>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</si>
  <si>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</si>
  <si>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</si>
  <si>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</si>
  <si>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</si>
  <si>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</si>
  <si>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</si>
  <si>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</si>
  <si>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</si>
  <si>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</si>
  <si>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</si>
  <si>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</si>
  <si>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</si>
  <si>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</si>
  <si>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</si>
  <si>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</si>
  <si>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</si>
  <si>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</si>
  <si>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</si>
  <si>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</si>
  <si>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</si>
  <si>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</si>
  <si>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</si>
  <si>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</si>
  <si>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</si>
  <si>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</si>
  <si>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</si>
  <si>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</si>
  <si>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</si>
  <si>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</si>
  <si>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</si>
  <si>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</si>
  <si>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</si>
  <si>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</si>
  <si>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</si>
  <si>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</si>
  <si>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</si>
  <si>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</si>
  <si>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</si>
  <si>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</si>
  <si>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</si>
  <si>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</si>
  <si>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</si>
  <si>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</si>
  <si>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</si>
  <si>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</si>
  <si>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</si>
  <si>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</si>
  <si>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</si>
  <si>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</si>
  <si>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</si>
  <si>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</si>
  <si>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</si>
  <si>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</si>
  <si>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</si>
  <si>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</si>
  <si>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</si>
  <si>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</si>
  <si>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</si>
  <si>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</si>
  <si>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</si>
  <si>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</si>
  <si>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</si>
  <si>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</si>
  <si>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</si>
  <si>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</si>
  <si>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</si>
  <si>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</si>
  <si>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</si>
  <si>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</si>
  <si>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</si>
  <si>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</si>
  <si>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</si>
  <si>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</si>
  <si>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</si>
  <si>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</si>
  <si>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</si>
  <si>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</si>
  <si>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</si>
  <si>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</si>
  <si>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</si>
  <si>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</si>
  <si>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</si>
  <si>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</si>
  <si>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</si>
  <si>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</si>
  <si>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</si>
  <si>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</si>
  <si>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</si>
  <si>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</si>
  <si>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</si>
  <si>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</si>
  <si>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</si>
  <si>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</si>
  <si>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</si>
  <si>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</si>
  <si>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</si>
  <si>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</si>
  <si>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</si>
  <si>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</si>
  <si>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</si>
  <si>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</si>
  <si>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</si>
  <si>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</si>
  <si>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</si>
  <si>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</si>
  <si>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</si>
  <si>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</si>
  <si>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</si>
  <si>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</si>
  <si>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</si>
  <si>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</si>
  <si>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</si>
  <si>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</si>
  <si>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</si>
  <si>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</si>
  <si>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</si>
  <si>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</si>
  <si>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</si>
  <si>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</si>
  <si>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</si>
  <si>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</si>
  <si>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</si>
  <si>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</si>
  <si>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</si>
  <si>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</si>
  <si>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</si>
  <si>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</si>
  <si>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</si>
  <si>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</si>
  <si>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</si>
  <si>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</si>
  <si>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</si>
  <si>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</si>
  <si>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</si>
  <si>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</si>
  <si>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</si>
  <si>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</si>
  <si>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</si>
  <si>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</si>
  <si>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</si>
  <si>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</si>
  <si>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</si>
  <si>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</si>
  <si>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</si>
  <si>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</si>
  <si>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</si>
  <si>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</si>
  <si>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</si>
  <si>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</si>
  <si>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</si>
  <si>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</si>
  <si>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</si>
  <si>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</si>
  <si>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</si>
  <si>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</si>
  <si>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</si>
  <si>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</si>
  <si>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</si>
  <si>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</si>
  <si>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</si>
  <si>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</si>
  <si>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</si>
  <si>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</si>
  <si>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</si>
  <si>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</si>
  <si>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</si>
  <si>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</si>
  <si>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</si>
  <si>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</si>
  <si>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</si>
  <si>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</si>
  <si>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</si>
  <si>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</si>
  <si>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</si>
  <si>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</si>
  <si>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</si>
  <si>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</si>
  <si>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</si>
  <si>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</si>
  <si>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</si>
  <si>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</si>
  <si>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</si>
  <si>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</si>
  <si>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</si>
  <si>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</si>
  <si>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</si>
  <si>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</si>
  <si>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</si>
  <si>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</si>
  <si>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</si>
  <si>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</si>
  <si>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</si>
  <si>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</si>
  <si>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</si>
  <si>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</si>
  <si>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</si>
  <si>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</si>
  <si>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</si>
  <si>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</si>
  <si>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</si>
  <si>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</si>
  <si>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</si>
  <si>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</si>
  <si>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</si>
  <si>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</si>
  <si>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</si>
  <si>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</si>
  <si>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</si>
  <si>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</si>
  <si>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</si>
  <si>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</si>
  <si>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</si>
  <si>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</si>
  <si>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</si>
  <si>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</si>
  <si>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</si>
  <si>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</si>
  <si>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</si>
  <si>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</si>
  <si>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</si>
  <si>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</si>
  <si>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</si>
  <si>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</si>
  <si>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</si>
  <si>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</si>
  <si>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</si>
  <si>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</si>
  <si>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</si>
  <si>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</si>
  <si>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</si>
  <si>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</si>
  <si>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</si>
  <si>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</si>
  <si>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</si>
  <si>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</si>
  <si>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</si>
  <si>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</si>
  <si>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</si>
  <si>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</si>
  <si>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</si>
  <si>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</si>
  <si>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</si>
  <si>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</si>
  <si>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</si>
  <si>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</si>
  <si>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</si>
  <si>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</si>
  <si>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</si>
  <si>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</si>
  <si>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</si>
  <si>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</si>
  <si>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</si>
  <si>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</si>
  <si>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</si>
  <si>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</si>
  <si>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</si>
  <si>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</si>
  <si>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</si>
  <si>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</si>
  <si>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</si>
  <si>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</si>
  <si>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</si>
  <si>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</si>
  <si>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</si>
  <si>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</si>
  <si>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</si>
  <si>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</si>
  <si>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</si>
  <si>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</si>
  <si>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</si>
  <si>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</si>
  <si>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</si>
  <si>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</si>
  <si>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</si>
  <si>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</si>
  <si>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</si>
  <si>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</si>
  <si>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</si>
  <si>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</si>
  <si>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</si>
  <si>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</si>
  <si>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</si>
  <si>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</si>
  <si>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</si>
  <si>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</si>
  <si>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</si>
  <si>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</si>
  <si>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</si>
  <si>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</si>
  <si>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</si>
  <si>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</si>
  <si>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</si>
  <si>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</si>
  <si>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</si>
  <si>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</si>
  <si>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</si>
  <si>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</si>
  <si>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</si>
  <si>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</si>
  <si>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</si>
  <si>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</si>
  <si>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</si>
  <si>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</si>
  <si>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</si>
  <si>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</si>
  <si>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</si>
  <si>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</si>
  <si>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</si>
  <si>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</si>
  <si>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</si>
  <si>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</si>
  <si>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</si>
  <si>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</si>
  <si>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</si>
  <si>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</si>
  <si>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</si>
  <si>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</si>
  <si>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</si>
  <si>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</si>
  <si>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</si>
  <si>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</si>
  <si>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</si>
  <si>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</si>
  <si>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</si>
  <si>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</si>
  <si>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</si>
  <si>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</si>
  <si>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</si>
  <si>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</si>
  <si>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</si>
  <si>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</si>
  <si>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</si>
  <si>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</si>
  <si>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</si>
  <si>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</si>
  <si>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</si>
  <si>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</si>
  <si>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</si>
  <si>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</si>
  <si>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</si>
  <si>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</si>
  <si>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</si>
  <si>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</si>
  <si>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</si>
  <si>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</si>
  <si>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</si>
  <si>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</si>
  <si>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</si>
  <si>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</si>
  <si>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</si>
  <si>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</si>
  <si>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</si>
  <si>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</si>
  <si>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</si>
  <si>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</si>
  <si>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</si>
  <si>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</si>
  <si>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</si>
  <si>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</si>
  <si>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</si>
  <si>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</si>
  <si>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</si>
  <si>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</si>
  <si>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</si>
  <si>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</si>
  <si>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</si>
  <si>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</si>
  <si>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</si>
  <si>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</si>
  <si>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</si>
  <si>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</si>
  <si>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</si>
  <si>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</si>
  <si>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</si>
  <si>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</si>
  <si>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</si>
  <si>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</si>
  <si>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</si>
  <si>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</si>
  <si>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</si>
  <si>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</si>
  <si>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</si>
  <si>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</si>
  <si>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</si>
  <si>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</si>
  <si>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</si>
  <si>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</si>
  <si>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</si>
  <si>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</si>
  <si>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</si>
  <si>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</si>
  <si>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</si>
  <si>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</si>
  <si>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</si>
  <si>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</si>
  <si>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</si>
  <si>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</si>
  <si>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</si>
  <si>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</si>
  <si>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</si>
  <si>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</si>
  <si>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</si>
  <si>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</si>
  <si>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</si>
  <si>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</si>
  <si>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</si>
  <si>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</si>
  <si>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</si>
  <si>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</si>
  <si>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</si>
  <si>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</si>
  <si>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</si>
  <si>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</si>
  <si>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</si>
  <si>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</si>
  <si>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</si>
  <si>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</si>
  <si>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</si>
  <si>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</si>
  <si>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</si>
  <si>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</si>
  <si>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</si>
  <si>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</si>
  <si>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</si>
  <si>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</si>
  <si>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</si>
  <si>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</si>
  <si>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</si>
  <si>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</si>
  <si>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</si>
  <si>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</si>
  <si>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</si>
  <si>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</si>
  <si>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</si>
  <si>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</si>
  <si>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</si>
  <si>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</si>
  <si>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</si>
  <si>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</si>
  <si>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</si>
  <si>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</si>
  <si>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</si>
  <si>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</si>
  <si>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</si>
  <si>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</si>
  <si>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</si>
  <si>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</si>
  <si>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</si>
  <si>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</si>
  <si>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</si>
  <si>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</si>
  <si>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</si>
  <si>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</si>
  <si>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</si>
  <si>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</si>
  <si>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</si>
  <si>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</si>
  <si>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</si>
  <si>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</si>
  <si>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</si>
  <si>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</si>
  <si>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</si>
  <si>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</si>
  <si>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</si>
  <si>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</si>
  <si>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</si>
  <si>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</si>
  <si>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</si>
  <si>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</si>
  <si>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</si>
  <si>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</si>
  <si>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</si>
  <si>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</si>
  <si>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</si>
  <si>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</si>
  <si>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</si>
  <si>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</si>
  <si>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</si>
  <si>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</si>
  <si>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</si>
  <si>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</si>
  <si>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</si>
  <si>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</si>
  <si>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</si>
  <si>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</si>
  <si>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</si>
  <si>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</si>
  <si>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</si>
  <si>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</si>
  <si>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</si>
  <si>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</si>
  <si>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</si>
  <si>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</si>
  <si>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</si>
  <si>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</si>
  <si>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</si>
  <si>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</si>
  <si>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</si>
  <si>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</si>
  <si>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</si>
  <si>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</si>
  <si>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</si>
  <si>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</si>
  <si>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</si>
  <si>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</si>
  <si>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</si>
  <si>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</si>
  <si>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</si>
  <si>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</si>
  <si>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</si>
  <si>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</si>
  <si>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</si>
  <si>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</si>
  <si>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</si>
  <si>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</si>
  <si>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</si>
  <si>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</si>
  <si>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</si>
  <si>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</si>
  <si>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</si>
  <si>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</si>
  <si>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</si>
  <si>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</si>
  <si>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</si>
  <si>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</si>
  <si>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</si>
  <si>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</si>
  <si>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</si>
  <si>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</si>
  <si>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</si>
  <si>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</si>
  <si>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</si>
  <si>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</si>
  <si>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</si>
  <si>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</si>
  <si>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</si>
  <si>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</si>
  <si>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</si>
  <si>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</si>
  <si>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</si>
  <si>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</si>
  <si>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</si>
  <si>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</si>
  <si>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</si>
  <si>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</si>
  <si>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</si>
  <si>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</si>
  <si>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</si>
  <si>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</si>
  <si>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</si>
  <si>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</si>
  <si>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</si>
  <si>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</si>
  <si>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</si>
  <si>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</si>
  <si>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</si>
  <si>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</si>
  <si>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</si>
  <si>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</si>
  <si>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</si>
  <si>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</si>
  <si>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</si>
  <si>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</si>
  <si>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</si>
  <si>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</si>
  <si>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</si>
  <si>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</si>
  <si>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</si>
  <si>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</si>
  <si>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</si>
  <si>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</si>
  <si>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</si>
  <si>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</si>
  <si>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</si>
  <si>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</si>
  <si>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</si>
  <si>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</si>
  <si>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</si>
  <si>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</si>
  <si>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</si>
  <si>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</si>
  <si>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</si>
  <si>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</si>
  <si>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</si>
  <si>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</si>
  <si>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</si>
  <si>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</si>
  <si>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</si>
  <si>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</si>
  <si>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</si>
  <si>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</si>
  <si>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</si>
  <si>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</si>
  <si>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</si>
  <si>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</si>
  <si>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</si>
  <si>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</si>
  <si>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</si>
  <si>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</si>
  <si>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</si>
  <si>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</si>
  <si>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</si>
  <si>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</si>
  <si>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</si>
  <si>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</si>
  <si>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</si>
  <si>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</si>
  <si>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</si>
  <si>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</si>
  <si>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</si>
  <si>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</si>
  <si>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</si>
  <si>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</si>
  <si>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</si>
  <si>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</si>
  <si>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</si>
  <si>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</si>
  <si>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</si>
  <si>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</si>
  <si>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</si>
  <si>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</si>
  <si>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</si>
  <si>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</si>
  <si>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</si>
  <si>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</si>
  <si>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</si>
  <si>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</si>
  <si>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</si>
  <si>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</si>
  <si>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</si>
  <si>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</si>
  <si>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</si>
  <si>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</si>
  <si>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</si>
  <si>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</si>
  <si>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</si>
  <si>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</si>
  <si>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</si>
  <si>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</si>
  <si>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</si>
  <si>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</si>
  <si>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</si>
  <si>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</si>
  <si>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</si>
  <si>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</si>
  <si>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</si>
  <si>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</si>
  <si>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</si>
  <si>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</si>
  <si>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</si>
  <si>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</si>
  <si>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</si>
  <si>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</si>
  <si>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</si>
  <si>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</si>
  <si>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</si>
  <si>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</si>
  <si>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</si>
  <si>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</si>
  <si>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</si>
  <si>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</si>
  <si>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</si>
  <si>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</si>
  <si>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</si>
  <si>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</si>
  <si>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</si>
  <si>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</si>
  <si>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</si>
  <si>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</si>
  <si>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</si>
  <si>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</si>
  <si>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</si>
  <si>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</si>
  <si>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</si>
  <si>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</si>
  <si>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</si>
  <si>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</si>
  <si>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</si>
  <si>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</si>
  <si>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</si>
  <si>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</si>
  <si>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</si>
  <si>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</si>
  <si>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</si>
  <si>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</si>
  <si>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</si>
  <si>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</si>
  <si>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</si>
  <si>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</si>
  <si>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</si>
  <si>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</si>
  <si>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</si>
  <si>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</si>
  <si>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</si>
  <si>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</si>
  <si>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</si>
  <si>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</si>
  <si>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</si>
  <si>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</si>
  <si>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</si>
  <si>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</si>
  <si>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</si>
  <si>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</si>
  <si>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</si>
  <si>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</si>
  <si>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</si>
  <si>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</si>
  <si>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</si>
  <si>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</si>
  <si>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</si>
  <si>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</si>
  <si>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</si>
  <si>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</si>
  <si>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</si>
  <si>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</si>
  <si>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</si>
  <si>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</si>
  <si>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</si>
  <si>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</si>
  <si>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</si>
  <si>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</si>
  <si>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</si>
  <si>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</si>
  <si>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</si>
  <si>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</si>
  <si>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</si>
  <si>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</si>
  <si>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</si>
  <si>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</si>
  <si>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</si>
  <si>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</si>
  <si>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</si>
  <si>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</si>
  <si>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</si>
  <si>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</si>
  <si>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</si>
  <si>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</si>
  <si>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</si>
  <si>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</si>
  <si>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</si>
  <si>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</si>
  <si>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</si>
  <si>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</si>
  <si>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</si>
  <si>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</si>
  <si>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</si>
  <si>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</si>
  <si>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</si>
  <si>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</si>
  <si>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</si>
  <si>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</si>
  <si>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</si>
  <si>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</si>
  <si>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</si>
  <si>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</si>
  <si>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</si>
  <si>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</si>
  <si>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</si>
  <si>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</si>
  <si>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</si>
  <si>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</si>
  <si>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</si>
  <si>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</si>
  <si>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</si>
  <si>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</si>
  <si>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</si>
  <si>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</si>
  <si>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</si>
  <si>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</si>
  <si>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</si>
  <si>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</si>
  <si>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</si>
  <si>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</si>
  <si>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</si>
  <si>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</si>
  <si>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</si>
  <si>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</si>
  <si>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</si>
  <si>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</si>
  <si>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</si>
  <si>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</si>
  <si>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</si>
  <si>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</si>
  <si>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</si>
  <si>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</si>
  <si>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</si>
  <si>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</si>
  <si>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</si>
  <si>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</si>
  <si>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</si>
  <si>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</si>
  <si>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</si>
  <si>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</si>
  <si>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</si>
  <si>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</si>
  <si>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</si>
  <si>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</si>
  <si>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</si>
  <si>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</si>
  <si>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</si>
  <si>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</si>
  <si>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</si>
  <si>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</si>
  <si>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</si>
  <si>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</si>
  <si>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</si>
  <si>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</si>
  <si>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</si>
  <si>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</si>
  <si>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</si>
  <si>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</si>
  <si>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</si>
  <si>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</si>
  <si>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</si>
  <si>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</si>
  <si>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</si>
  <si>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</si>
  <si>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</si>
  <si>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</si>
  <si>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</si>
  <si>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</si>
  <si>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</si>
  <si>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</si>
  <si>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</si>
  <si>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</si>
  <si>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</si>
  <si>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</si>
  <si>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</si>
  <si>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</si>
  <si>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</si>
  <si>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</si>
  <si>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</si>
  <si>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</si>
  <si>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</si>
  <si>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</si>
  <si>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</si>
  <si>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</si>
  <si>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</si>
  <si>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</si>
  <si>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</si>
  <si>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</si>
  <si>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</si>
  <si>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</si>
  <si>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</si>
  <si>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</si>
  <si>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</si>
  <si>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</si>
  <si>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</si>
  <si>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</si>
  <si>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</si>
  <si>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</si>
  <si>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</si>
  <si>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</si>
  <si>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</si>
  <si>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</si>
  <si>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</si>
  <si>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</si>
  <si>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</si>
  <si>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</si>
  <si>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</si>
  <si>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</si>
  <si>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</si>
  <si>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</si>
  <si>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</si>
  <si>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</si>
  <si>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</si>
  <si>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</si>
  <si>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</si>
  <si>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</si>
  <si>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</si>
  <si>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</si>
  <si>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</si>
  <si>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</si>
  <si>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</si>
  <si>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</si>
  <si>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</si>
  <si>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</si>
  <si>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</si>
  <si>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</si>
  <si>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</si>
  <si>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</si>
  <si>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</si>
  <si>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</si>
  <si>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</si>
  <si>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</si>
  <si>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</si>
  <si>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</si>
  <si>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</si>
  <si>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</si>
  <si>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</si>
  <si>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</si>
  <si>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</si>
  <si>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</si>
  <si>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</si>
  <si>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</si>
  <si>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</si>
  <si>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</si>
  <si>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</si>
  <si>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</si>
  <si>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</si>
  <si>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</si>
  <si>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</si>
  <si>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</si>
  <si>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</si>
  <si>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</si>
  <si>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</si>
  <si>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</si>
  <si>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</si>
  <si>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</si>
  <si>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</si>
  <si>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</si>
  <si>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</si>
  <si>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</si>
  <si>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</si>
  <si>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</si>
  <si>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</si>
  <si>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</si>
  <si>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</si>
  <si>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</si>
  <si>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</si>
  <si>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</si>
  <si>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</si>
  <si>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</si>
  <si>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</si>
  <si>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</si>
  <si>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</si>
  <si>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</si>
  <si>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</si>
  <si>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</si>
  <si>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</si>
  <si>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</si>
  <si>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</si>
  <si>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</si>
  <si>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</si>
  <si>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</si>
  <si>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</si>
  <si>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</si>
  <si>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</si>
  <si>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</si>
  <si>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</si>
  <si>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</si>
  <si>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</si>
  <si>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</si>
  <si>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</si>
  <si>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</si>
  <si>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</si>
  <si>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</si>
  <si>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</si>
  <si>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</si>
  <si>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</si>
  <si>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</si>
  <si>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</si>
  <si>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</si>
  <si>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</si>
  <si>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</si>
  <si>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</si>
  <si>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</si>
  <si>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</si>
  <si>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</si>
  <si>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</si>
  <si>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</si>
  <si>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</si>
  <si>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</si>
  <si>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</si>
  <si>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</si>
  <si>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</si>
  <si>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</si>
  <si>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</si>
  <si>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</si>
  <si>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</si>
  <si>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</si>
  <si>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</si>
  <si>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</si>
  <si>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</si>
  <si>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</si>
  <si>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</si>
  <si>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</si>
  <si>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</si>
  <si>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</si>
  <si>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</si>
  <si>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</si>
  <si>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</si>
  <si>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</si>
  <si>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</si>
  <si>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</si>
  <si>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</si>
  <si>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</si>
  <si>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</si>
  <si>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</si>
  <si>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</si>
  <si>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</si>
  <si>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</si>
  <si>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</si>
  <si>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</si>
  <si>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</si>
  <si>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</si>
  <si>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</si>
  <si>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</si>
  <si>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</si>
  <si>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</si>
  <si>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</si>
  <si>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</si>
  <si>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</si>
  <si>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</si>
  <si>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</si>
  <si>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</si>
  <si>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</si>
  <si>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</si>
  <si>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</si>
  <si>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</si>
  <si>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</si>
  <si>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</si>
  <si>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</si>
  <si>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</si>
  <si>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</si>
  <si>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</si>
  <si>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</si>
  <si>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</si>
  <si>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</si>
  <si>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</si>
  <si>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</si>
  <si>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</si>
  <si>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</si>
  <si>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</si>
  <si>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</si>
  <si>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</si>
  <si>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</si>
  <si>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</si>
  <si>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</si>
  <si>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</si>
  <si>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</si>
  <si>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</si>
  <si>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</si>
  <si>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</si>
  <si>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</si>
  <si>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</si>
  <si>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</si>
  <si>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</si>
  <si>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</si>
  <si>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</si>
  <si>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</si>
  <si>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</si>
  <si>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</si>
  <si>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</si>
  <si>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</si>
  <si>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</si>
  <si>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</si>
  <si>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</si>
  <si>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</si>
  <si>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</si>
  <si>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</si>
  <si>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</si>
  <si>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</si>
  <si>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</si>
  <si>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</si>
  <si>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</si>
  <si>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</si>
  <si>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</si>
  <si>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</si>
  <si>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</si>
  <si>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</si>
  <si>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</si>
  <si>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</si>
  <si>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</si>
  <si>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</si>
  <si>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</si>
  <si>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</si>
  <si>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</si>
  <si>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</si>
  <si>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</si>
  <si>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</si>
  <si>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</si>
  <si>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</si>
  <si>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</si>
  <si>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</si>
  <si>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</si>
  <si>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</si>
  <si>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</si>
  <si>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</si>
  <si>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</si>
  <si>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</si>
  <si>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</si>
  <si>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</si>
  <si>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</si>
  <si>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</si>
  <si>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</si>
  <si>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</si>
  <si>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</si>
  <si>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</si>
  <si>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</si>
  <si>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</si>
  <si>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</si>
  <si>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</si>
  <si>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</si>
  <si>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</si>
  <si>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</si>
  <si>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</si>
  <si>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</si>
  <si>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</si>
  <si>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</si>
  <si>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</si>
  <si>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</si>
  <si>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</si>
  <si>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</si>
  <si>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</si>
  <si>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</si>
  <si>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</si>
  <si>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</si>
  <si>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</si>
  <si>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</si>
  <si>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</si>
  <si>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</si>
  <si>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</si>
  <si>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</si>
  <si>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</si>
  <si>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</si>
  <si>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</si>
  <si>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</si>
  <si>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</si>
  <si>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</si>
  <si>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</si>
  <si>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</si>
  <si>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</si>
  <si>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</si>
  <si>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</si>
  <si>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</si>
  <si>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</si>
  <si>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</si>
  <si>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</si>
  <si>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</si>
  <si>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</si>
  <si>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</si>
  <si>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</si>
  <si>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</si>
  <si>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</si>
  <si>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</si>
  <si>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</si>
  <si>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</si>
  <si>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</si>
  <si>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</si>
  <si>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</si>
  <si>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</si>
  <si>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</si>
  <si>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</si>
  <si>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</si>
  <si>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</si>
  <si>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</si>
  <si>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</si>
  <si>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</si>
  <si>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</si>
  <si>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</si>
  <si>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</si>
  <si>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</si>
  <si>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</si>
  <si>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</si>
  <si>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</si>
  <si>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</si>
  <si>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</si>
  <si>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</si>
  <si>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</si>
  <si>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</si>
  <si>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</si>
  <si>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</si>
  <si>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</si>
  <si>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</si>
  <si>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</si>
  <si>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</si>
  <si>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</si>
  <si>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</si>
  <si>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</si>
  <si>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</si>
  <si>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</si>
  <si>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</si>
  <si>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</si>
  <si>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</si>
  <si>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</si>
  <si>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</si>
  <si>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</si>
  <si>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</si>
  <si>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</si>
  <si>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</si>
  <si>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</si>
  <si>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</si>
  <si>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</si>
  <si>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</si>
  <si>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</si>
  <si>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</si>
  <si>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</si>
  <si>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</si>
  <si>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</si>
  <si>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</si>
  <si>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</si>
  <si>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</si>
  <si>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</si>
  <si>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</si>
  <si>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</si>
  <si>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</si>
  <si>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</si>
  <si>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</si>
  <si>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</si>
  <si>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</si>
  <si>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</si>
  <si>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</si>
  <si>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</si>
  <si>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</si>
  <si>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</si>
  <si>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</si>
  <si>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</si>
  <si>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</si>
  <si>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</si>
  <si>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</si>
  <si>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</si>
  <si>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</si>
  <si>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</si>
  <si>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</si>
  <si>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</si>
  <si>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</si>
  <si>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</si>
  <si>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</si>
  <si>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</si>
  <si>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</si>
  <si>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</si>
  <si>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</si>
  <si>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</si>
  <si>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</si>
  <si>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</si>
  <si>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</si>
  <si>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</si>
  <si>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</si>
  <si>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</si>
  <si>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</si>
  <si>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</si>
  <si>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</si>
  <si>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</si>
  <si>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</si>
  <si>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</si>
  <si>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</si>
  <si>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</si>
  <si>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</si>
  <si>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</si>
  <si>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</si>
  <si>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</si>
  <si>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</si>
  <si>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</si>
  <si>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</si>
  <si>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</si>
  <si>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</si>
  <si>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</si>
  <si>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</si>
  <si>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</si>
  <si>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</si>
  <si>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</si>
  <si>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</si>
  <si>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</si>
  <si>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</si>
  <si>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</si>
  <si>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</si>
  <si>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</si>
  <si>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</si>
  <si>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</si>
  <si>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</si>
  <si>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</si>
  <si>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</si>
  <si>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</si>
  <si>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</si>
  <si>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</si>
  <si>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</si>
  <si>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</si>
  <si>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</si>
  <si>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</si>
  <si>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</si>
  <si>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</si>
  <si>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</si>
  <si>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</si>
  <si>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</si>
  <si>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</si>
  <si>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</si>
  <si>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</si>
  <si>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</si>
  <si>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</si>
  <si>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</si>
  <si>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</si>
  <si>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</si>
  <si>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</si>
  <si>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</si>
  <si>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</si>
  <si>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</si>
  <si>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</si>
  <si>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</si>
  <si>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</si>
  <si>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</si>
  <si>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</si>
  <si>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</si>
  <si>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</si>
  <si>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</si>
  <si>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</si>
  <si>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</si>
  <si>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</si>
  <si>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</si>
  <si>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</si>
  <si>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</si>
  <si>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</si>
  <si>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</si>
  <si>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</si>
  <si>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</si>
  <si>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</si>
  <si>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</si>
  <si>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</si>
  <si>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</si>
  <si>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PCM-20251209-00002387</t>
  </si>
  <si>
    <t xml:space="preserve">scattered sites MAK0314 &amp; MAK0984 / EM team need 25 min for MAK0314 2nd team need 15 min for MAK0984 </t>
  </si>
  <si>
    <t>PCM-20251209-00002399</t>
  </si>
  <si>
    <t xml:space="preserve">EM team need 35 min </t>
  </si>
  <si>
    <t>PCM-20251209-00002154</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</si>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</sst>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8" totalsRowShown="0" headerRowDxfId="62" dataDxfId="61" headerRowBorderDxfId="59" tableBorderDxfId="60">
  <autoFilter ref="A1:L8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9" totalsRowShown="0" headerRowDxfId="13" tableBorderDxfId="12">
  <autoFilter ref="A1:L3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337.79159259259177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46000.740018518518</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46000.740018518518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46000.740018518518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46000.740018518518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46000.740018518518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46000.740018518518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46000.740018518518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46000.740018518518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46000.740018518518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46000.740018518518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46000.740018518518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46000.740018518518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46000.740018518518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46000.740018518518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46000.740018518518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46000.740018518518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46000.740018518518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46000.740018518518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46000.740018518518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46000.740018518518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46000.740018518518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46000.740018518518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46000.740018518518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46000.740018518518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46000.740018518518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46000.740018518518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46000.740018518518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46000.740018518518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46000.740018518518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46000.740018518518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46000.740018518518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46000.740018518518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46000.740018518518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46000.740018518518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46000.740018518518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46000.740018518518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46000.740018518518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46000.740018518518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46000.740018518518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46000.740018518518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46000.740018518518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46000.740018518518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46000.740018518518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46000.740018518518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46000.740018518518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46000.740018518518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46000.740018518518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46000.740018518518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46000.740018518518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46000.740018518518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46000.740018518518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46000.740018518518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46000.740018518518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46000.740018518518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46000.740018518518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46000.740018518518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46000.740018518518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46000.740018518518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46000.740018518518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46000.740018518518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46000.740018518518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46000.740018518518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46000.740018518518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46000.740018518518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46000.740018518518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46000.740018518518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46000.740018518518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46000.740018518518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46000.740018518518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46000.740018518518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46000.740018518518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46000.740018518518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46000.740018518518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46000.740018518518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46000.740018518518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46000.740018518518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46000.740018518518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46000.740018518518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46000.740018518518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46000.740018518518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46000.740018518518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46000.740018518518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46000.740018518518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46000.740018518518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46000.740018518518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46000.740018518518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46000.740018518518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46000.740018518518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46000.740018518518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46000.740018518518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46000.740018518518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46000.740018518518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46000.740018518518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46000.740018518518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46000.740018518518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46000.740018518518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46000.740018518518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46000.740018518518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46000.740018518518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46000.740018518518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46000.740018518518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46000.740018518518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46000.740018518518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46000.740018518518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46000.740018518518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46000.740018518518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46000.740018518518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46000.740018518518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46000.740018518518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46000.740018518518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46000.740018518518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46000.740018518518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46000.740018518518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46000.740018518518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46000.740018518518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46000.740018518518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46000.740018518518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46000.740018518518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46000.740018518518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46000.740018518518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46000.740018518518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46000.740018518518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46000.740018518518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46000.740018518518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46000.740018518518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46000.740018518518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46000.740018518518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46000.740018518518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46000.740018518518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46000.740018518518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46000.740018518518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46000.740018518518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46000.740018518518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46000.740018518518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46000.740018518518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46000.740018518518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46000.740018518518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46000.740018518518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46000.740018518518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46000.740018518518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46000.740018518518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46000.740018518518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46000.740018518518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46000.740018518518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46000.740018518518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46000.740018518518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46000.740018518518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46000.740018518518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46000.740018518518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46000.740018518518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46000.740018518518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46000.740018518518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46000.740018518518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46000.740018518518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46000.740018518518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46000.740018518518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46000.740018518518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46000.740018518518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46000.740018518518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46000.740018518518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46000.740018518518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46000.740018518518</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175.74018055555644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16.35259953703644</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3.3846365740755573</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46000.740018518518</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46000.740018518518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46000.740018518518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46000.740018518518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46000.740018518518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46000.740018518518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46000.740018518518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46000.740018518518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46000.740018518518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46000.740018518518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46000.740018518518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46000.740018518518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46000.740018518518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46000.740018518518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46000.740018518518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46000.740018518518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46000.740018518518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46000.740018518518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46000.740018518518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46000.740018518518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46000.740018518518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46000.740018518518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46000.740018518518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46000.740018518518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46000.740018518518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46000.740018518518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46000.740018518518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46000.740018518518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46000.740018518518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46000.740018518518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46000.740018518518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46000.740018518518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46000.740018518518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46000.740018518518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46000.740018518518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46000.740018518518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46000.740018518518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46000.740018518518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46000.740018518518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46000.740018518518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46000.740018518518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46000.740018518518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46000.740018518518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46000.740018518518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46000.740018518518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46000.740018518518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46000.740018518518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46000.740018518518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46000.740018518518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46000.740018518518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46000.740018518518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46000.740018518518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46000.740018518518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46000.740018518518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46000.740018518518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46000.740018518518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46000.740018518518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46000.740018518518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46000.740018518518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46000.740018518518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46000.740018518518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46000.740018518518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46000.740018518518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46000.740018518518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46000.740018518518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46000.740018518518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46000.740018518518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46000.740018518518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46000.740018518518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46000.740018518518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46000.740018518518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46000.740018518518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46000.740018518518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46000.740018518518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46000.740018518518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46000.740018518518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46000.740018518518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46000.740018518518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46000.740018518518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46000.740018518518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46000.740018518518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46000.740018518518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46000.740018518518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46000.740018518518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46000.740018518518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46000.740018518518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46000.740018518518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46000.740018518518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46000.740018518518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46000.740018518518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46000.740018518518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46000.740018518518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46000.740018518518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46000.740018518518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46000.740018518518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46000.740018518518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46000.740018518518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46000.740018518518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46000.740018518518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46000.740018518518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46000.740018518518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46000.740018518518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46000.740018518518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46000.740018518518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46000.740018518518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46000.740018518518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46000.740018518518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46000.740018518518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46000.740018518518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46000.740018518518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46000.740018518518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46000.740018518518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46000.740018518518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46000.740018518518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46000.740018518518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46000.740018518518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46000.740018518518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46000.740018518518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46000.740018518518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46000.740018518518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46000.740018518518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46000.740018518518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46000.740018518518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46000.740018518518</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46000.740018518518</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46000.740018518518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46000.740018518518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46000.740018518518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46000.740018518518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46000.740018518518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46000.740018518518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46000.740018518518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46000.740018518518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46000.740018518518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46000.740018518518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46000.740018518518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46000.740018518518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46000.740018518518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46000.740018518518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46000.740018518518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46000.740018518518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46000.740018518518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46000.740018518518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46000.740018518518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46000.740018518518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46000.740018518518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46000.740018518518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46000.740018518518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46000.740018518518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46000.740018518518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46000.740018518518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46000.740018518518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46000.740018518518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46000.740018518518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46000.740018518518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46000.740018518518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46000.740018518518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46000.740018518518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46000.740018518518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46000.740018518518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46000.740018518518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46000.740018518518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46000.740018518518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46000.740018518518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46000.740018518518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46000.740018518518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46000.740018518518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46000.740018518518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46000.740018518518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46000.740018518518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46000.740018518518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46000.740018518518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46000.740018518518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46000.740018518518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46000.740018518518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46000.740018518518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46000.740018518518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46000.740018518518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46000.740018518518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46000.740018518518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46000.740018518518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46000.740018518518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46000.740018518518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46000.740018518518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46000.740018518518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46000.740018518518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46000.740018518518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46000.740018518518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46000.740018518518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46000.740018518518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46000.740018518518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46000.740018518518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46000.740018518518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46000.740018518518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46000.740018518518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46000.740018518518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46000.740018518518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46000.740018518518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46000.740018518518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46000.740018518518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46000.740018518518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46000.740018518518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46000.740018518518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46000.740018518518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46000.740018518518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46000.740018518518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46000.740018518518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46000.740018518518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46000.740018518518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46000.740018518518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46000.740018518518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46000.740018518518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46000.740018518518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46000.740018518518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46000.740018518518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46000.740018518518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46000.740018518518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46000.740018518518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46000.740018518518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46000.740018518518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46000.740018518518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46000.740018518518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46000.740018518518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46000.740018518518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46000.740018518518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46000.740018518518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46000.740018518518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46000.740018518518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46000.740018518518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46000.740018518518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46000.740018518518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46000.740018518518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46000.740018518518</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46000.740018518518</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8"/>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1" ca="1" si="0">IFERROR(NOW()-F2,"-")</f>
        <v>46000.740018518518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46000.740018518518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46000.740018518518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46000.740018518518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46000.740018518518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46000.740018518518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46000.740018518518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46000.740018518518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46000.740018518518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46000.740018518518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46000.740018518518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46000.740018518518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46000.740018518518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46000.740018518518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46000.740018518518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46000.740018518518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46000.740018518518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46000.740018518518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46000.740018518518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46000.740018750002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46000.740018750002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46000.740018750002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46000.740018750002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46000.740018750002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46000.740018750002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46000.740018750002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46000.740018750002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46000.740018750002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46000.740018750002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46000.740018750002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46000.740018750002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46000.740018750002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46000.740018750002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46000.740018750002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46000.740018750002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46000.740018750002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46000.740018750002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46000.740018750002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46000.740018750002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46000.740018750002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46000.740018750002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46000.740018750002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46000.740018750002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46000.740018750002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46000.740018750002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46000.740018750002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46000.740018750002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46000.740018750002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46000.740018750002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46000.740018750002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46000.740018750002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46000.740018750002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46000.740018750002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46000.740018750002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46000.740018750002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46000.740018750002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46000.740018750002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46000.740018750002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46000.740018750002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46000.740018750002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46000.740018750002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46000.740018750002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46000.740018750002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46000.740018750002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46000.740018750002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46000.740018750002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46000.740018750002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46000.740018750002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46000.740018750002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46000.740018750002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46000.740018750002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46000.740018750002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46000.740018750002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46000.740018750002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46000.740018750002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46000.740018750002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46000.740018750002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46000.740018750002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46000.740018750002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46000.740018750002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46000.740018750002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46000.740018750002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46000.740018750002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46000.740018750002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46000.740018750002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46000.740018750002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46000.740018750002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46000.740018750002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46000.740018750002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46000.740018750002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46000.740018750002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46000.740018750002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46000.740018750002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46000.740018750002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46000.740018750002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46000.740018750002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46000.740018750002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46000.740018750002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46000.740018750002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46000.740018750002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46000.740018750002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46000.740018750002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46000.740018750002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46000.740018750002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46000.740018750002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46000.740018750002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46000.740018750002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46000.740018750002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46000.740018750002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46000.740018750002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46000.740018750002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46000.740018750002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46000.740018750002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46000.740018750002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46000.740018750002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46000.740018750002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46000.740018750002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46000.740018750002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46000.740018750002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46000.740018750002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46000.740018750002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46000.740018750002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46000.740018750002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46000.740018750002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46000.740018750002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46000.740018750002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46000.740018750002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46000.740018750002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46000.740018750002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46000.740018750002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46000.740018750002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46000.740018750002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46000.740018750002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46000.740018750002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46000.740018750002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46000.740018750002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46000.740018750002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46000.740018750002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46000.740018750002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46000.740018750002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46000.740018750002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46000.740018750002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46000.740018750002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46000.740018750002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46000.740018750002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46000.740018750002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46000.740018750002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46000.740018750002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46000.740018750002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46000.740018750002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46000.740018750002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46000.740018750002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46000.740018750002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46000.740018750002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46000.740018750002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46000.740018750002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46000.740018750002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46000.740018750002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46000.740018750002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46000.740018750002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46000.740018750002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46000.740018750002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46000.740018750002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46000.740018750002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46000.740018750002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46000.740018750002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46000.740018750002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46000.740018750002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46000.740018750002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46000.740018750002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46000.740018750002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46000.740018750002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46000.740018750002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46000.740018750002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46000.740018750002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46000.740018750002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46000.740018750002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46000.740018750002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46000.740018750002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46000.740018750002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46000.740018750002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46000.740018750002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46000.740018750002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46000.740018750002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46000.740018750002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46000.740018750002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46000.740018750002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46000.740018750002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46000.740018750002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46000.740018750002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46000.740018750002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46000.740018750002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46000.740018750002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46000.740018750002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46000.740018750002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46000.740018750002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46000.740018750002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46000.740018750002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46000.740018750002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46000.740018750002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46000.740018750002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46000.740018750002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46000.740018750002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46000.740018750002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46000.740018750002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46000.740018750002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46000.740018750002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46000.740018750002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46000.740018750002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46000.740018750002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46000.740018750002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46000.740018750002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46000.740018750002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46000.740018750002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46000.740018750002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46000.740018750002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46000.740018750002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46000.740018750002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46000.740018750002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46000.740018750002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46000.740018750002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46000.740018750002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46000.740018750002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46000.740018750002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46000.740018750002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46000.740018750002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46000.740018750002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46000.740018750002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46000.740018750002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46000.740018750002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46000.740018750002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46000.740018750002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46000.740018750002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46000.740018750002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46000.740018750002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46000.740018750002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46000.740018750002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46000.740018750002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46000.740018750002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46000.740018750002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46000.740018750002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46000.740018750002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46000.740018750002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46000.740018750002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46000.740018750002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46000.740018750002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46000.740018750002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46000.740018750002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46000.740018750002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46000.740018750002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46000.740018750002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46000.740018750002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46000.740018750002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46000.740018750002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46000.740018750002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46000.740018750002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46000.740018750002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46000.740018750002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46000.740018750002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46000.740018750002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46000.740018750002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46000.740018750002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46000.740018750002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46000.740018750002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46000.740018750002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46000.740018750002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46000.740018750002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46000.740018750002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46000.740018750002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46000.740018750002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46000.740018750002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46000.740018750002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46000.740018750002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46000.740018750002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46000.740018750002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46000.740018750002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46000.740018750002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46000.740018750002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46000.740018750002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46000.740018750002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46000.740018750002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46000.740018750002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46000.740018750002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46000.740018750002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46000.740018750002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46000.740018750002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46000.740018750002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46000.740018750002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46000.740018750002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46000.740018750002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46000.740018750002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46000.740018750002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46000.740018750002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46000.740018750002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46000.740018750002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46000.740018750002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46000.740018750002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46000.740018750002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46000.740018750002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46000.740018750002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46000.740018750002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46000.740018750002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46000.740018750002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46000.740018750002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46000.740018750002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46000.740018750002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46000.740018750002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46000.740018750002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46000.740018750002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46000.740018750002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46000.740018750002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46000.740018750002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46000.740018750002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46000.740018750002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46000.740018750002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46000.740018750002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46000.740018750002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46000.740018750002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46000.740018750002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46000.740018750002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46000.740018750002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46000.740018750002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46000.740018750002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46000.740018750002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46000.740018750002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46000.740018750002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46000.740018750002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46000.740018750002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46000.740018750002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46000.740018750002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46000.740018750002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46000.740018750002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46000.740018750002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46000.740018750002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46000.740018750002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46000.740018750002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46000.740018750002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46000.740018750002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46000.740018750002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46000.740018750002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46000.740018750002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46000.740018750002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46000.740018750002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46000.740018750002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46000.740018750002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46000.740018750002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46000.740018750002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46000.740018750002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46000.740018750002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46000.740018750002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46000.740018750002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46000.740018750002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46000.740018750002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46000.740018750002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46000.740018750002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46000.740018750002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46000.740018750002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46000.740018750002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46000.740018750002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46000.740018750002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46000.740018750002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46000.740018750002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46000.740018750002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46000.740018750002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46000.740018750002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46000.740018750002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46000.740018750002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46000.740018750002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46000.740018750002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46000.740018750002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46000.740018750002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46000.740018750002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46000.740018750002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46000.740018750002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46000.740018750002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46000.740018750002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46000.740018750002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46000.740018750002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46000.740018750002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46000.740018750002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46000.740018750002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46000.740018750002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46000.740018750002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46000.740018750002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46000.740018750002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46000.740018750002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46000.740018750002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46000.740018750002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46000.740018750002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46000.740018750002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46000.740018750002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46000.740018750002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46000.740018750002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46000.740018750002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46000.740018750002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46000.740018750002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46000.740018750002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46000.740018750002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46000.740018750002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46000.740018750002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46000.740018750002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46000.740018750002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46000.740018750002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46000.740018750002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46000.740018750002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46000.740018750002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46000.740018750002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46000.740018750002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46000.740018750002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46000.740018750002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46000.740018750002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46000.740018750002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46000.740018750002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46000.740018750002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46000.740018750002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46000.740018750002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46000.740018750002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46000.740018750002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46000.740018750002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46000.740018750002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46000.740018750002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46000.740018750002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46000.740018750002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46000.740018750002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46000.740018750002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46000.740018750002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46000.740018750002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46000.740018750002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46000.740018750002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46000.740018750002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46000.740018750002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46000.740018750002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46000.740018750002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46000.740018750002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46000.740018750002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46000.740018750002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46000.740018750002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46000.740018750002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46000.740018750002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46000.740018750002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46000.740018750002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46000.740018750002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46000.740018750002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46000.740018750002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46000.740018750002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46000.740018750002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46000.740018750002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46000.740018750002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46000.740018750002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46000.740018750002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46000.740018750002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46000.740018750002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46000.740018750002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46000.740018750002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46000.740018750002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46000.740018750002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46000.740018750002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46000.740018750002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46000.740018750002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46000.740018750002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46000.740018750002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46000.740018750002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46000.740018750002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46000.740018750002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46000.740018750002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46000.740018750002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46000.740018750002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46000.740018750002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46000.740018750002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46000.740018750002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46000.740018750002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46000.740018750002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46000.740018750002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46000.740018750002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46000.740018750002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46000.740018750002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46000.740018750002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46000.740018750002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46000.740018750002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46000.740018750002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46000.740018750002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46000.740018750002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46000.740018750002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46000.740018750002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46000.740018750002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46000.740018750002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46000.740018750002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46000.740018750002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46000.740018750002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46000.740018750002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46000.740018750002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46000.740018750002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46000.740018750002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46000.740018750002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46000.740018750002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46000.740018750002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46000.740018750002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46000.740018750002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46000.740018750002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46000.740018750002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46000.740018750002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46000.740018750002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46000.740018750002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46000.740018750002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46000.740018750002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46000.740018750002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46000.740018750002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46000.740018750002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46000.740018750002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46000.740018750002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46000.740018750002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46000.740018750002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46000.740018750002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46000.740018750002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46000.740018750002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46000.740018750002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46000.740018750002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46000.740018750002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46000.740018750002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46000.740018750002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46000.740018750002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46000.740018750002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46000.740018750002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46000.740018750002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46000.740018750002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46000.740018750002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46000.740018750002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46000.740018750002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46000.740018750002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46000.740018750002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46000.740018750002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46000.740018750002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46000.740018750002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46000.740018750002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46000.740018750002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46000.740018750002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46000.740018750002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46000.740018750002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46000.740018750002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46000.740018750002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46000.740018750002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46000.740018750002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46000.740018750002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46000.740018750002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46000.740018750002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46000.740018750002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46000.740018750002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46000.740018750002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46000.740018750002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46000.740018750002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46000.740018750002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46000.740018750002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46000.740018750002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46000.740018750002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46000.740018750002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46000.740018750002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46000.740018750002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46000.740018750002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46000.740018750002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46000.740018750002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46000.740018750002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46000.740018750002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46000.740018750002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46000.740018750002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46000.740018750002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46000.740018750002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46000.740018750002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46000.740018750002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46000.740018750002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46000.740018750002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46000.740018750002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46000.740018750002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46000.740018750002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46000.740018750002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46000.740018750002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46000.740018750002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46000.740018750002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46000.740018750002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46000.740018750002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46000.740018750002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46000.740018750002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46000.740018750002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46000.740018750002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46000.740018750002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46000.740018750002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46000.740018750002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46000.740018750002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46000.740018750002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46000.740018750002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46000.740018750002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46000.740018750002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46000.740018750002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46000.740018750002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46000.740018750002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46000.740018750002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46000.740018750002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46000.740018750002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46000.740018750002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46000.740018750002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46000.740018750002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46000.740018750002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46000.740018750002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46000.740018750002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46000.740018750002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46000.740018750002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46000.740018750002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46000.740018750002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46000.740018750002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46000.740018750002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46000.740018750002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46000.740018750002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46000.740018750002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46000.740018750002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46000.740018750002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46000.740018750002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46000.740018750002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46000.740018750002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46000.740018750002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46000.740018750002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46000.740018750002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46000.740018750002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46000.740018750002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46000.740018750002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46000.740018750002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46000.740018750002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46000.740018750002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46000.740018750002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46000.740018750002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46000.740018750002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46000.740018750002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46000.740018750002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46000.740018750002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46000.740018750002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46000.740018750002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46000.740018750002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46000.740018750002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46000.740018750002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46000.740018750002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46000.740018750002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46000.740018750002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46000.740018750002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46000.740018750002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46000.740018750002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46000.740018750002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46000.740018750002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46000.740018750002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46000.740018750002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46000.740018750002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46000.740018750002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46000.740018750002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46000.740018750002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46000.740018750002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46000.740018750002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46000.740018750002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46000.740018750002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46000.740018750002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46000.740018750002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46000.740018750002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46000.740018750002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46000.740018750002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46000.740018750002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46000.740018750002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46000.740018750002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46000.740018750002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46000.740018750002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46000.740018750002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46000.740018750002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46000.740018750002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46000.740018750002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46000.740018750002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46000.740018750002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46000.740018750002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46000.740018750002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46000.740018750002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46000.740018750002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46000.740018750002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46000.740018750002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46000.740018750002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46000.740018750002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46000.740018750002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46000.740018750002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46000.740018750002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46000.740018750002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46000.740018750002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46000.740018750002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46000.740018750002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46000.740018750002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46000.740018750002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46000.740018750002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46000.740018750002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46000.740018750002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46000.740018750002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46000.740018750002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46000.740018750002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46000.740018750002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46000.740018750002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46000.740018750002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46000.740018750002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46000.740018750002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46000.740018750002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46000.740018750002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46000.740018750002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46000.740018750002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46000.740018750002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46000.740018750002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46000.740018750002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46000.740018750002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46000.740018750002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46000.740018750002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46000.740018750002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46000.740018750002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46000.740018750002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46000.740018750002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46000.740018750002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46000.740018750002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46000.740018750002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46000.740018750002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46000.740018750002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46000.740018750002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46000.740018750002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46000.740018750002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46000.740018750002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46000.740018750002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46000.740018750002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46000.740018750002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46000.740018750002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46000.740018750002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46000.740018750002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46000.740018750002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46000.740018750002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46000.740018750002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46000.740018750002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46000.740018750002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46000.740018750002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46000.740018750002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46000.740018750002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46000.740018750002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46000.740018750002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46000.740018750002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46000.740018750002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46000.740018750002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46000.740018750002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46000.740018750002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46000.740018750002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46000.740018750002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46000.740018750002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46000.740018750002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46000.740018750002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46000.740018750002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46000.740018750002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46000.740018750002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46000.740018750002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46000.740018750002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46000.740018750002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46000.740018750002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46000.740018750002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46000.740018750002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46000.740018750002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46000.740018750002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46000.740018750002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46000.740018750002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46000.740018750002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46000.740018750002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46000.740018750002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46000.740018750002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46000.740018750002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46000.740018750002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46000.740018750002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46000.740018750002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46000.740018750002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46000.740018750002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46000.740018750002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46000.740018750002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46000.740018750002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46000.740018750002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46000.740018750002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46000.740018750002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46000.740018750002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46000.740018750002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46000.740018750002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46000.740018750002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46000.740018750002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46000.740018750002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46000.740018750002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46000.740018750002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46000.740018750002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46000.740018750002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46000.740018750002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46000.740018750002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46000.740018750002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46000.740018750002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46000.740018750002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46000.740018750002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46000.740018750002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46000.740018750002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46000.740018750002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46000.740018750002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46000.740018750002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46000.740018750002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46000.740018750002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46000.740018750002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46000.740018750002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46000.740018750002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46000.740018750002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46000.740018750002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46000.740018750002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46000.740018750002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46000.740018750002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46000.740018750002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46000.740018750002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46000.740018750002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46000.740018750002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46000.740018750002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46000.740018750002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46000.740018750002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46000.740018750002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46000.740018750002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46000.740018750002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46000.740018750002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46000.740018750002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46000.740018750002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46000.740018750002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46000.740018750002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46000.740018750002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46000.740018750002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46000.740018750002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46000.740018750002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46000.740018750002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46000.740018750002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46000.740018750002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46000.740018750002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46000.740018750002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46000.740018750002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46000.740018750002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46000.740018750002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46000.740018750002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46000.740018750002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46000.740018750002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46000.740018750002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46000.740018750002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46000.740018750002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46000.740018750002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46000.740018750002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46000.740018750002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46000.740018750002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46000.740018750002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46000.740018750002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46000.740018750002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46000.740018750002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46000.740018750002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46000.740018750002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46000.740018750002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868" ca="1" si="14">IFERROR(NOW()-F854,"-")</f>
        <v>46000.740018750002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46000.740018750002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46000.740018750002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46000.740018750002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46000.740018750002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46000.740018750002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46000.740018750002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46000.740018750002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46000.740018750002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46000.740018750002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46000.740018750002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46000.740018750002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46000.740018750002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46000.740018750002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46000.740018750002</v>
      </c>
      <c r="H868" s="22"/>
      <c r="I868" s="19" t="str">
        <f>IFERROR(VLOOKUP(D868,DB!A:F,6,0),"")</f>
        <v/>
      </c>
      <c r="J868" s="18" t="str">
        <f>IFERROR(VLOOKUP(D868,DB!A:G,7,0),"")</f>
        <v/>
      </c>
      <c r="K868" s="42"/>
      <c r="L868" s="23" t="str">
        <f>IFERROR(VLOOKUP(D868,DB!A:I,9,0),"")</f>
        <v/>
      </c>
    </row>
  </sheetData>
  <dataValidations count="2">
    <dataValidation allowBlank="1" showInputMessage="1" showErrorMessage="1" sqref="E1" xr:uid="{5914219A-CB83-432D-936A-CC0CB6F3982A}"/>
    <dataValidation type="list" allowBlank="1" showInputMessage="1" showErrorMessage="1" sqref="E2:E8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297.25930092592171</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4" ca="1" si="0">IFERROR(NOW()-F3,"")</f>
        <v>1.9458749999976135</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46000.740018518518</v>
      </c>
      <c r="H4" s="91">
        <v>45999.038888888892</v>
      </c>
      <c r="I4" s="107" t="str">
        <f>IFERROR(VLOOKUP(D4,DB!A:F,6,0),"")</f>
        <v>SCECO</v>
      </c>
      <c r="J4" s="107" t="str">
        <f>IFERROR(VLOOKUP(D4,DB!A:G,7,0),"")</f>
        <v>Dead</v>
      </c>
      <c r="K4" s="93" t="s">
        <v>39124</v>
      </c>
      <c r="L4" s="87" t="str">
        <f>IFERROR(VLOOKUP(D4,DB!A:I,9,0),"")</f>
        <v>Latis</v>
      </c>
    </row>
    <row r="5" spans="1:16" ht="15" customHeight="1">
      <c r="A5" s="107"/>
      <c r="B5" s="107" t="str">
        <f>IFERROR(VLOOKUP(D5,DB!A:K,11,0),"")</f>
        <v/>
      </c>
      <c r="C5" s="89">
        <v>1</v>
      </c>
      <c r="D5" s="87"/>
      <c r="E5" s="90" t="s">
        <v>39106</v>
      </c>
      <c r="F5" s="91">
        <v>46000.318229166667</v>
      </c>
      <c r="G5" s="92">
        <f t="shared" ref="G5:G64" ca="1" si="1">IFERROR(NOW()-F5,"")</f>
        <v>0.42178935185074806</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46000.740018518518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46000.740018518518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46000.740018518518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46000.740018518518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46000.740018518518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46000.740018518518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46000.740018518518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46000.740018518518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46000.740018518518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46000.740018518518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46000.740018518518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46000.740018518518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46000.740018518518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46000.740018518518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46000.740018518518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46000.740018518518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46000.740018518518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46000.740018518518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46000.740018518518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46000.740018518518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46000.740018518518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46000.740018518518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46000.740018518518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46000.740018518518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46000.740018518518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46000.740018518518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46000.740018518518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46000.740018518518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46000.740018518518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46000.740018518518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46000.740018518518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46000.740018518518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46000.740018518518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46000.740018518518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46000.740018518518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46000.740018518518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46000.740018518518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46000.740018518518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46000.740018518518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46000.740018518518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46000.740018518518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46000.740018518518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46000.740018518518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46000.740018518518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46000.740018518518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46000.740018518518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46000.740018518518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46000.740018518518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46000.740018518518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46000.740018518518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46000.740018518518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46000.740018518518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46000.740018518518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46000.740018518518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46000.740018518518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46000.740018518518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46000.740018518518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46000.740018518518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46000.740018518518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46000.740018518518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46000.740018518518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46000.740018518518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46000.740018518518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46000.740018518518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46000.740018518518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46000.740018518518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46000.740018518518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46000.740018518518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46000.740018518518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46000.740018518518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46000.740018518518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46000.740018518518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46000.740018518518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46000.740018518518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46000.740018518518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46000.740018518518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46000.740018518518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46000.740018518518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46000.740018518518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46000.740018518518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46000.740018518518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46000.740018518518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46000.740018518518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46000.740018518518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46000.740018518518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46000.740018518518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46000.740018518518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46000.740018518518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46000.740018518518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46000.740018518518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46000.740018518518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46000.740018518518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46000.740018518518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46000.740018518518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46000.740018518518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46000.740018518518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46000.740018518518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46000.740018518518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46000.740018518518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46000.740018518518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46000.740018518518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46000.740018518518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46000.740018518518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46000.740018518518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46000.740018518518</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tabSelected="1"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39125</v>
      </c>
      <c r="B2" s="37" t="str">
        <f>IFERROR(VLOOKUP(D2,DB!A:K,11,0),"")</f>
        <v>R5</v>
      </c>
      <c r="C2" s="37">
        <v>3</v>
      </c>
      <c r="D2" s="100" t="s">
        <v>36085</v>
      </c>
      <c r="E2" s="37" t="s">
        <v>39106</v>
      </c>
      <c r="F2" s="38">
        <v>45891.832060185188</v>
      </c>
      <c r="G2" s="102">
        <f ca="1">IFERROR(NOW()-F2,"")</f>
        <v>108.90795833332959</v>
      </c>
      <c r="H2" s="38">
        <v>45891.790393518517</v>
      </c>
      <c r="I2" s="37" t="str">
        <f>IFERROR(VLOOKUP(D2,DB!A:F,6,0),"")</f>
        <v>Generator-SG</v>
      </c>
      <c r="J2" s="37" t="str">
        <f>IFERROR(VLOOKUP(D2,DB!A:G,7,0),"")</f>
        <v>Vandalized</v>
      </c>
      <c r="K2" s="37" t="s">
        <v>39126</v>
      </c>
      <c r="L2" s="37" t="str">
        <f>IFERROR(VLOOKUP(D2,DB!A:I,9,0),"")</f>
        <v>Latis</v>
      </c>
      <c r="M2" s="99"/>
    </row>
    <row r="3" spans="1:13" s="39" customFormat="1" ht="30.75">
      <c r="A3" s="37" t="s">
        <v>39127</v>
      </c>
      <c r="B3" s="37" t="str">
        <f>IFERROR(VLOOKUP(D3,DB!A:K,11,0),"")</f>
        <v>R5</v>
      </c>
      <c r="C3" s="37">
        <v>1</v>
      </c>
      <c r="D3" s="37" t="s">
        <v>33407</v>
      </c>
      <c r="E3" s="37" t="s">
        <v>39109</v>
      </c>
      <c r="F3" s="38">
        <v>45926.188877314817</v>
      </c>
      <c r="G3" s="102">
        <f t="shared" ref="G3" ca="1" si="0">IFERROR(NOW()-F3,"")</f>
        <v>74.551141203701263</v>
      </c>
      <c r="H3" s="38">
        <v>45926.158159722225</v>
      </c>
      <c r="I3" s="37" t="str">
        <f>IFERROR(VLOOKUP(D3,DB!A:F,6,0),"")</f>
        <v>SCECO</v>
      </c>
      <c r="J3" s="37" t="str">
        <f>IFERROR(VLOOKUP(D3,DB!A:G,7,0),"")</f>
        <v>Good</v>
      </c>
      <c r="K3" s="37" t="s">
        <v>39128</v>
      </c>
      <c r="L3" s="37" t="str">
        <f>IFERROR(VLOOKUP(D3,DB!A:I,9,0),"")</f>
        <v>Latis</v>
      </c>
      <c r="M3" s="99"/>
    </row>
    <row r="4" spans="1:13" s="39" customFormat="1" ht="45.75" customHeight="1">
      <c r="A4" s="103" t="s">
        <v>39129</v>
      </c>
      <c r="B4" s="103" t="str">
        <f>IFERROR(VLOOKUP(D4,DB!A:K,11,0),"")</f>
        <v>R5</v>
      </c>
      <c r="C4" s="103">
        <v>1</v>
      </c>
      <c r="D4" s="103" t="s">
        <v>34832</v>
      </c>
      <c r="E4" s="103" t="s">
        <v>39109</v>
      </c>
      <c r="F4" s="104">
        <v>45948.661111111112</v>
      </c>
      <c r="G4" s="105">
        <f t="shared" ref="G4" ca="1" si="1">IFERROR(NOW()-F4,"")</f>
        <v>52.078907407405495</v>
      </c>
      <c r="H4" s="104">
        <v>45948.661111111112</v>
      </c>
      <c r="I4" s="103" t="str">
        <f>IFERROR(VLOOKUP(D4,DB!A:F,6,0),"")</f>
        <v>SCECO</v>
      </c>
      <c r="J4" s="103" t="str">
        <f>IFERROR(VLOOKUP(D4,DB!A:G,7,0),"")</f>
        <v>Dead</v>
      </c>
      <c r="K4" s="103" t="s">
        <v>39130</v>
      </c>
      <c r="L4" s="103" t="str">
        <f>IFERROR(VLOOKUP(D4,DB!A:I,9,0),"")</f>
        <v>Latis</v>
      </c>
    </row>
    <row r="5" spans="1:13" s="39" customFormat="1" ht="30.75">
      <c r="A5" s="103" t="s">
        <v>39131</v>
      </c>
      <c r="B5" s="103" t="str">
        <f>IFERROR(VLOOKUP(D5,DB!A:K,11,0),"")</f>
        <v>R5</v>
      </c>
      <c r="C5" s="103">
        <v>1</v>
      </c>
      <c r="D5" s="103" t="s">
        <v>36592</v>
      </c>
      <c r="E5" s="103" t="s">
        <v>39106</v>
      </c>
      <c r="F5" s="104">
        <v>45981.373298611114</v>
      </c>
      <c r="G5" s="105">
        <f ca="1">IFERROR(NOW()-F5,"")</f>
        <v>19.366719907404331</v>
      </c>
      <c r="H5" s="132">
        <v>45981.360798611109</v>
      </c>
      <c r="I5" s="103" t="str">
        <f>IFERROR(VLOOKUP(D5,DB!A:F,6,0),"")</f>
        <v>SCECO</v>
      </c>
      <c r="J5" s="103" t="str">
        <f>IFERROR(VLOOKUP(D5,DB!A:G,7,0),"")</f>
        <v>Dead</v>
      </c>
      <c r="K5" s="103" t="s">
        <v>39132</v>
      </c>
      <c r="L5" s="103" t="str">
        <f>IFERROR(VLOOKUP(D5,DB!A:I,9,0),"")</f>
        <v>Latis</v>
      </c>
    </row>
    <row r="6" spans="1:13">
      <c r="A6" s="37" t="s">
        <v>39133</v>
      </c>
      <c r="B6" s="37" t="str">
        <f>IFERROR(VLOOKUP(D6,DB!A:K,11,0),"")</f>
        <v>R5</v>
      </c>
      <c r="C6" s="37">
        <v>1</v>
      </c>
      <c r="D6" s="37" t="s">
        <v>37850</v>
      </c>
      <c r="E6" s="37" t="s">
        <v>39106</v>
      </c>
      <c r="F6" s="38">
        <v>45997.107488425929</v>
      </c>
      <c r="G6" s="131">
        <f t="shared" ref="G6" ca="1" si="2">IFERROR(NOW()-F6,"")</f>
        <v>3.6325300925891497</v>
      </c>
      <c r="H6" s="38">
        <v>45997.093599537038</v>
      </c>
      <c r="I6" s="37" t="str">
        <f>IFERROR(VLOOKUP(D6,DB!A:F,6,0),"")</f>
        <v>SCECO</v>
      </c>
      <c r="J6" s="37" t="str">
        <f>IFERROR(VLOOKUP(D6,DB!A:G,7,0),"")</f>
        <v>In progress</v>
      </c>
      <c r="K6" s="37" t="s">
        <v>39134</v>
      </c>
      <c r="L6" s="37" t="str">
        <f>IFERROR(VLOOKUP(D6,DB!A:I,9,0),"")</f>
        <v>Latis</v>
      </c>
    </row>
    <row r="7" spans="1:13" ht="30.75">
      <c r="A7" s="37" t="s">
        <v>39135</v>
      </c>
      <c r="B7" s="37" t="str">
        <f>IFERROR(VLOOKUP(D7,DB!A:K,11,0),"")</f>
        <v>R5</v>
      </c>
      <c r="C7" s="37">
        <v>2</v>
      </c>
      <c r="D7" s="37" t="s">
        <v>33434</v>
      </c>
      <c r="E7" s="37" t="s">
        <v>39109</v>
      </c>
      <c r="F7" s="38">
        <v>46000.727361111109</v>
      </c>
      <c r="G7" s="131">
        <f ca="1">IFERROR(NOW()-F7,"")</f>
        <v>1.2657407409278676E-2</v>
      </c>
      <c r="H7" s="38">
        <v>46000.715995370374</v>
      </c>
      <c r="I7" s="37" t="str">
        <f>IFERROR(VLOOKUP(D7,DB!A:F,6,0),"")</f>
        <v>SCECO</v>
      </c>
      <c r="J7" s="37" t="str">
        <f>IFERROR(VLOOKUP(D7,DB!A:G,7,0),"")</f>
        <v>Good</v>
      </c>
      <c r="K7" s="37" t="s">
        <v>39136</v>
      </c>
      <c r="L7" s="37" t="str">
        <f>IFERROR(VLOOKUP(D7,DB!A:I,9,0),"")</f>
        <v>Latis</v>
      </c>
    </row>
    <row r="8" spans="1:13">
      <c r="A8" s="37" t="s">
        <v>39137</v>
      </c>
      <c r="B8" s="37" t="str">
        <f>IFERROR(VLOOKUP(D8,DB!A:K,11,0),"")</f>
        <v>R5</v>
      </c>
      <c r="C8" s="37">
        <v>1</v>
      </c>
      <c r="D8" s="37" t="s">
        <v>38272</v>
      </c>
      <c r="E8" s="37" t="s">
        <v>39106</v>
      </c>
      <c r="F8" s="38">
        <v>46000.732106481482</v>
      </c>
      <c r="G8" s="131">
        <f ca="1">IFERROR(NOW()-F8,"")</f>
        <v>7.9120370355667546E-3</v>
      </c>
      <c r="H8" s="38">
        <v>46000.726319444446</v>
      </c>
      <c r="I8" s="37" t="str">
        <f>IFERROR(VLOOKUP(D8,DB!A:F,6,0),"")</f>
        <v>SCECO</v>
      </c>
      <c r="J8" s="37" t="str">
        <f>IFERROR(VLOOKUP(D8,DB!A:G,7,0),"")</f>
        <v>No BB Shifted</v>
      </c>
      <c r="K8" s="37" t="s">
        <v>39138</v>
      </c>
      <c r="L8" s="37" t="str">
        <f>IFERROR(VLOOKUP(D8,DB!A:I,9,0),"")</f>
        <v>Latis</v>
      </c>
    </row>
    <row r="9" spans="1:13">
      <c r="A9" s="37"/>
      <c r="B9" s="37" t="str">
        <f>IFERROR(VLOOKUP(D9,DB!A:K,11,0),"")</f>
        <v/>
      </c>
      <c r="C9" s="37"/>
      <c r="D9" s="153"/>
      <c r="E9" s="37"/>
      <c r="F9" s="38"/>
      <c r="G9" s="131">
        <f ca="1">IFERROR(NOW()-F9,"")</f>
        <v>46000.740018518518</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46000.740018518518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46000.740018518518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46000.740018518518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46000.740018518518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46000.740018518518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46000.740018518518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46000.740018518518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46000.740018518518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46000.740018518518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46000.740018518518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46000.740018518518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46000.740018518518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46000.740018518518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46000.740018518518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46000.740018518518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46000.740018518518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46000.740018518518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46000.740018518518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46000.740018518518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46000.740018518518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46000.740018518518</v>
      </c>
      <c r="H30" s="38"/>
      <c r="I30" s="37" t="str">
        <f>IFERROR(VLOOKUP(D30,DB!A:F,6,0),"")</f>
        <v/>
      </c>
      <c r="J30" s="37" t="str">
        <f>IFERROR(VLOOKUP(D30,DB!A:G,7,0),"")</f>
        <v/>
      </c>
      <c r="K30" s="37"/>
      <c r="L30" s="37"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9"/>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1</v>
      </c>
      <c r="D2" s="115" t="s">
        <v>39092</v>
      </c>
      <c r="E2" s="138" t="s">
        <v>39106</v>
      </c>
      <c r="F2" s="117">
        <v>46000.641539351855</v>
      </c>
      <c r="G2" s="72">
        <f t="shared" ref="G2:G13" ca="1" si="0">IFERROR(NOW()-F2,"-")</f>
        <v>9.8479166663310025E-2</v>
      </c>
      <c r="H2" s="117">
        <v>46000.635659722226</v>
      </c>
      <c r="I2" s="115" t="str">
        <f>IFERROR(VLOOKUP(D2,DB!A:F,6,0),"")</f>
        <v>Generator-SG</v>
      </c>
      <c r="J2" s="115" t="str">
        <f>IFERROR(VLOOKUP(D2,DB!A:G,7,0),"")</f>
        <v>In progress</v>
      </c>
      <c r="K2" s="118" t="s">
        <v>39140</v>
      </c>
      <c r="L2" s="133" t="str">
        <f>IFERROR(VLOOKUP(D2,DB!A:I,9,0),"")</f>
        <v>Latis</v>
      </c>
    </row>
    <row r="3" spans="1:16382" ht="31.5" customHeight="1">
      <c r="A3" s="114"/>
      <c r="B3" s="115" t="str">
        <f>IFERROR(VLOOKUP(D3,DB!A:K,11,0),"")</f>
        <v/>
      </c>
      <c r="C3" s="116"/>
      <c r="D3" s="115"/>
      <c r="E3" s="138"/>
      <c r="F3" s="117"/>
      <c r="G3" s="72">
        <f t="shared" ca="1" si="0"/>
        <v>46000.740018518518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46000.740018518518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46000.740018518518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46000.740018518518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46000.740018518518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46000.740018518518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46000.740018518518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46000.740018518518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46000.740018518518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46000.740018518518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46000.740018518518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ref="G14:G77" ca="1" si="1">IFERROR(NOW()-F14,"-")</f>
        <v>46000.740018518518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46000.740018518518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46000.740018518518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46000.740018518518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46000.740018518518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46000.740018518518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46000.740018518518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46000.740018518518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46000.740018518518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46000.740018518518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46000.740018518518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46000.740018518518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46000.740018518518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46000.740018518518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46000.740018518518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46000.740018518518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46000.740018518518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46000.740018518518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46000.740018518518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46000.740018518518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46000.740018518518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46000.740018518518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46000.740018518518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46000.740018518518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46000.740018518518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46000.740018518518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46000.740018518518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46000.740018518518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46000.740018518518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46000.740018518518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46000.740018518518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46000.740018518518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46000.740018518518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46000.740018518518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46000.740018518518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46000.740018518518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46000.740018518518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46000.740018518518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46000.740018518518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46000.740018518518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46000.740018518518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46000.740018518518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46000.740018518518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46000.740018518518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46000.740018518518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46000.740018518518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46000.740018518518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46000.740018518518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46000.740018518518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46000.740018518518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46000.740018518518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46000.740018518518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46000.740018518518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46000.740018518518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46000.740018518518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46000.740018518518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46000.740018518518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46000.740018518518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46000.740018518518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46000.740018518518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46000.740018518518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46000.740018518518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46000.740018518518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46000.740018518518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ref="G78:G141" ca="1" si="2">IFERROR(NOW()-F78,"-")</f>
        <v>46000.740018518518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46000.740018518518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46000.740018518518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46000.740018518518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46000.740018518518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46000.740018518518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46000.740018518518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46000.740018518518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46000.740018518518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46000.740018518518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46000.740018518518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46000.740018518518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46000.740018518518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46000.740018518518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46000.740018518518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46000.740018518518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46000.740018518518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46000.740018518518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46000.740018518518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46000.740018518518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46000.740018518518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46000.740018518518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46000.740018518518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46000.740018518518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46000.740018518518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46000.740018518518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46000.740018518518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46000.740018518518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46000.740018518518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46000.740018518518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46000.740018518518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46000.740018518518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46000.740018518518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46000.740018518518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46000.740018518518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46000.740018518518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46000.740018518518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46000.740018518518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46000.740018518518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46000.740018518518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46000.740018518518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46000.740018518518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46000.740018518518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46000.740018518518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46000.740018518518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46000.740018518518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46000.740018518518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46000.740018518518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46000.740018518518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46000.740018518518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46000.740018518518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46000.740018518518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46000.740018518518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46000.740018518518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46000.740018518518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46000.740018518518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46000.740018518518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46000.740018518518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46000.740018518518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46000.740018518518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46000.740018518518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46000.740018518518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46000.740018518518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46000.740018518518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ref="G142:G205" ca="1" si="3">IFERROR(NOW()-F142,"-")</f>
        <v>46000.740018518518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46000.740018518518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46000.740018518518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46000.740018518518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46000.740018518518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46000.740018518518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46000.740018518518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46000.740018518518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46000.740018518518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46000.740018518518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46000.740018518518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46000.740018518518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46000.740018518518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46000.740018518518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46000.740018518518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46000.740018518518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46000.740018518518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46000.740018518518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46000.740018518518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46000.740018518518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46000.740018518518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46000.740018518518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46000.740018518518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46000.740018518518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46000.740018518518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46000.740018518518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46000.740018518518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46000.740018518518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46000.740018518518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46000.740018518518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46000.740018518518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46000.740018518518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46000.740018518518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46000.740018518518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46000.740018518518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46000.740018518518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46000.740018518518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46000.740018518518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46000.740018518518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46000.740018518518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46000.740018518518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46000.740018518518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46000.740018518518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46000.740018518518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46000.740018518518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46000.740018518518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46000.740018518518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46000.740018518518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46000.740018518518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46000.740018518518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46000.740018518518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46000.740018518518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46000.740018518518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46000.740018518518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46000.740018518518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46000.740018518518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46000.740018518518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46000.740018518518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46000.740018518518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46000.740018518518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46000.740018518518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46000.740018518518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46000.740018518518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46000.740018518518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ref="G206:G269" ca="1" si="4">IFERROR(NOW()-F206,"-")</f>
        <v>46000.740018518518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46000.740018518518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46000.740018518518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46000.740018518518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46000.740018518518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46000.740018518518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46000.740018518518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46000.740018518518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46000.740018518518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46000.740018518518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46000.740018518518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46000.740018518518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46000.740018518518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46000.740018518518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46000.740018518518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46000.740018518518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46000.740018518518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46000.740018518518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46000.740018518518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46000.740018518518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46000.740018518518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46000.740018518518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46000.740018518518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46000.740018518518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46000.740018518518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46000.740018518518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46000.740018518518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46000.740018518518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46000.740018518518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46000.740018518518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46000.740018518518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46000.740018518518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46000.740018518518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46000.740018518518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46000.740018518518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46000.740018518518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46000.740018518518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46000.740018518518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46000.740018518518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46000.740018518518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46000.740018518518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46000.740018518518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46000.740018518518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46000.740018518518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46000.740018518518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46000.740018518518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46000.740018518518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46000.740018518518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46000.740018518518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46000.740018518518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46000.740018518518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46000.740018518518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46000.740018518518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46000.740018518518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46000.740018518518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46000.740018518518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46000.740018518518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46000.740018518518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46000.740018518518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46000.740018518518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46000.740018518518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46000.740018518518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46000.740018518518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46000.740018518518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ref="G270:G333" ca="1" si="5">IFERROR(NOW()-F270,"-")</f>
        <v>46000.740018518518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46000.740018518518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46000.740018518518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46000.740018518518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46000.740018518518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46000.740018518518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46000.740018518518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46000.740018518518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46000.740018518518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46000.740018518518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46000.740018518518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46000.740018518518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46000.740018518518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46000.740018518518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46000.740018518518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46000.740018518518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46000.740018518518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46000.740018518518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46000.740018518518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46000.740018518518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46000.740018518518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46000.740018518518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46000.740018518518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46000.740018518518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46000.740018518518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46000.740018518518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46000.740018518518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46000.740018518518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46000.740018518518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46000.740018518518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46000.740018518518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46000.740018518518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46000.740018518518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46000.740018518518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46000.740018518518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46000.740018518518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46000.740018518518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46000.740018518518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46000.740018518518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46000.740018518518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46000.740018518518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46000.740018518518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46000.740018518518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46000.740018518518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46000.740018518518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46000.740018518518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46000.740018518518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46000.740018518518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46000.740018518518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46000.740018518518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46000.740018518518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46000.740018518518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46000.740018518518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46000.740018518518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46000.740018518518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46000.740018518518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46000.740018518518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46000.740018518518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46000.740018518518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46000.740018518518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46000.740018518518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46000.740018518518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46000.740018518518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46000.740018518518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ref="G334:G397" ca="1" si="6">IFERROR(NOW()-F334,"-")</f>
        <v>46000.740018518518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46000.740018518518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46000.740018518518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46000.740018518518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46000.740018518518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46000.740018518518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46000.740018518518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46000.740018518518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46000.740018518518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46000.740018518518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46000.740018518518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46000.740018518518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46000.740018518518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46000.740018518518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46000.740018518518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46000.740018518518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46000.740018518518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46000.740018518518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46000.740018518518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46000.740018518518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46000.740018518518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46000.740018518518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46000.740018518518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46000.740018518518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46000.740018518518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46000.740018518518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46000.740018518518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46000.740018518518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46000.740018518518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46000.740018518518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46000.740018518518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46000.740018518518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46000.740018518518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46000.740018518518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46000.740018518518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46000.740018518518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46000.740018518518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46000.740018518518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46000.740018518518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46000.740018518518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46000.740018518518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46000.740018518518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46000.740018518518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46000.740018518518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46000.740018518518</v>
      </c>
      <c r="H378" s="117"/>
      <c r="I378" s="115" t="str">
        <f>IFERROR(VLOOKUP(D378,DB!A:F,6,0),"")</f>
        <v/>
      </c>
      <c r="J378" s="115" t="str">
        <f>IFERROR(VLOOKUP(D378,DB!A:G,7,0),"")</f>
        <v/>
      </c>
      <c r="K378" s="118"/>
      <c r="L378" s="133" t="str">
        <f>IFERROR(VLOOKUP(D378,DB!A:I,9,0),"")</f>
        <v/>
      </c>
    </row>
    <row r="379" spans="1:12" ht="31.5" customHeight="1">
      <c r="A379" s="139"/>
      <c r="B379" s="140" t="str">
        <f>IFERROR(VLOOKUP(D379,DB!A:K,11,0),"")</f>
        <v/>
      </c>
      <c r="C379" s="141"/>
      <c r="D379" s="140"/>
      <c r="E379" s="138"/>
      <c r="F379" s="142"/>
      <c r="G379" s="143">
        <f t="shared" ca="1" si="6"/>
        <v>46000.740018518518</v>
      </c>
      <c r="H379" s="142"/>
      <c r="I379" s="140" t="str">
        <f>IFERROR(VLOOKUP(D379,DB!A:F,6,0),"")</f>
        <v/>
      </c>
      <c r="J379" s="140" t="str">
        <f>IFERROR(VLOOKUP(D379,DB!A:G,7,0),"")</f>
        <v/>
      </c>
      <c r="K379" s="144"/>
      <c r="L379" s="145" t="str">
        <f>IFERROR(VLOOKUP(D379,DB!A:I,9,0),"")</f>
        <v/>
      </c>
    </row>
  </sheetData>
  <dataValidations count="2">
    <dataValidation allowBlank="1" showInputMessage="1" showErrorMessage="1" sqref="E1" xr:uid="{9E1BC488-8814-4F8A-8DBE-742B3278AB71}"/>
    <dataValidation type="list" allowBlank="1" showInputMessage="1" showErrorMessage="1" sqref="E2:E3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2025-12-09T14:47:41Z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