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32" documentId="120_S{2AC9BD13-BADA-5192-A53E-5A8FF88502F6}" xr6:coauthVersionLast="47" xr6:coauthVersionMax="47" xr10:uidLastSave="{F33BC39D-7A25-4117-A004-7F6F3C60E89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<sst xmlns="http://schemas.openxmlformats.org/spreadsheetml/2006/main" count="181595" uniqueCount="39213">
  <si>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</si>
  <si>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</si>
  <si>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</si>
  <si>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</si>
  <si>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</si>
  <si>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</si>
  <si>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</si>
  <si>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</si>
  <si>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</si>
  <si>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</si>
  <si>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</si>
  <si>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</si>
  <si>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</si>
  <si>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</si>
  <si>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</si>
  <si>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</si>
  <si>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</si>
  <si>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</si>
  <si>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</si>
  <si>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</si>
  <si>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</si>
  <si>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</si>
  <si>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</si>
  <si>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</si>
  <si>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</si>
  <si>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</si>
  <si>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</si>
  <si>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</si>
  <si>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</si>
  <si>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</si>
  <si>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</si>
  <si>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</si>
  <si>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</si>
  <si>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</si>
  <si>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</si>
  <si>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</si>
  <si>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</si>
  <si>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</si>
  <si>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</si>
  <si>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</si>
  <si>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</si>
  <si>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</si>
  <si>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</si>
  <si>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</si>
  <si>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</si>
  <si>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</si>
  <si>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</si>
  <si>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</si>
  <si>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</si>
  <si>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</si>
  <si>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</si>
  <si>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</si>
  <si>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</si>
  <si>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</si>
  <si>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</si>
  <si>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</si>
  <si>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</si>
  <si>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</si>
  <si>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</si>
  <si>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</si>
  <si>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</si>
  <si>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</si>
  <si>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</si>
  <si>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</si>
  <si>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</si>
  <si>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</si>
  <si>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</si>
  <si>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</si>
  <si>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</si>
  <si>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</si>
  <si>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</si>
  <si>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</si>
  <si>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</si>
  <si>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</si>
  <si>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</si>
  <si>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</si>
  <si>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</si>
  <si>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</si>
  <si>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</si>
  <si>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</si>
  <si>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</si>
  <si>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</si>
  <si>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</si>
  <si>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</si>
  <si>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</si>
  <si>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</si>
  <si>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</si>
  <si>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</si>
  <si>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</si>
  <si>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</si>
  <si>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</si>
  <si>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</si>
  <si>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</si>
  <si>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</si>
  <si>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</si>
  <si>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</si>
  <si>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</si>
  <si>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</si>
  <si>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</si>
  <si>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</si>
  <si>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</si>
  <si>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</si>
  <si>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</si>
  <si>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</si>
  <si>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</si>
  <si>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</si>
  <si>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</si>
  <si>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</si>
  <si>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</si>
  <si>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</si>
  <si>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</si>
  <si>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</si>
  <si>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</si>
  <si>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</si>
  <si>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</si>
  <si>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</si>
  <si>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</si>
  <si>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</si>
  <si>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</si>
  <si>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</si>
  <si>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</si>
  <si>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</si>
  <si>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</si>
  <si>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</si>
  <si>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</si>
  <si>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</si>
  <si>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</si>
  <si>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</si>
  <si>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</si>
  <si>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</si>
  <si>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</si>
  <si>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</si>
  <si>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</si>
  <si>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</si>
  <si>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</si>
  <si>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</si>
  <si>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</si>
  <si>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</si>
  <si>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</si>
  <si>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</si>
  <si>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</si>
  <si>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</si>
  <si>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</si>
  <si>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</si>
  <si>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</si>
  <si>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</si>
  <si>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</si>
  <si>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</si>
  <si>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</si>
  <si>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</si>
  <si>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</si>
  <si>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</si>
  <si>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</si>
  <si>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</si>
  <si>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</si>
  <si>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</si>
  <si>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</si>
  <si>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</si>
  <si>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</si>
  <si>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</si>
  <si>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</si>
  <si>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</si>
  <si>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</si>
  <si>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</si>
  <si>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</si>
  <si>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</si>
  <si>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</si>
  <si>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</si>
  <si>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</si>
  <si>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</si>
  <si>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</si>
  <si>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</si>
  <si>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</si>
  <si>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</si>
  <si>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</si>
  <si>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</si>
  <si>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</si>
  <si>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</si>
  <si>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</si>
  <si>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</si>
  <si>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</si>
  <si>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</si>
  <si>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</si>
  <si>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</si>
  <si>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</si>
  <si>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</si>
  <si>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</si>
  <si>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</si>
  <si>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</si>
  <si>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</si>
  <si>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</si>
  <si>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</si>
  <si>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</si>
  <si>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</si>
  <si>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</si>
  <si>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</si>
  <si>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</si>
  <si>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</si>
  <si>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</si>
  <si>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</si>
  <si>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</si>
  <si>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</si>
  <si>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</si>
  <si>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</si>
  <si>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</si>
  <si>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</si>
  <si>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</si>
  <si>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</si>
  <si>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</si>
  <si>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</si>
  <si>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</si>
  <si>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</si>
  <si>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</si>
  <si>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</si>
  <si>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</si>
  <si>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</si>
  <si>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</si>
  <si>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</si>
  <si>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</si>
  <si>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</si>
  <si>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</si>
  <si>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</si>
  <si>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</si>
  <si>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</si>
  <si>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</si>
  <si>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</si>
  <si>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</si>
  <si>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</si>
  <si>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</si>
  <si>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</si>
  <si>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</si>
  <si>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</si>
  <si>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</si>
  <si>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</si>
  <si>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</si>
  <si>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</si>
  <si>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</si>
  <si>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</si>
  <si>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</si>
  <si>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</si>
  <si>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</si>
  <si>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</si>
  <si>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</si>
  <si>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</si>
  <si>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</si>
  <si>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</si>
  <si>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</si>
  <si>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</si>
  <si>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</si>
  <si>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</si>
  <si>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</si>
  <si>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</si>
  <si>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</si>
  <si>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</si>
  <si>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</si>
  <si>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</si>
  <si>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</si>
  <si>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</si>
  <si>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</si>
  <si>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</si>
  <si>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</si>
  <si>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</si>
  <si>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</si>
  <si>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</si>
  <si>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</si>
  <si>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</si>
  <si>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</si>
  <si>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</si>
  <si>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</si>
  <si>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</si>
  <si>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</si>
  <si>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</si>
  <si>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</si>
  <si>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</si>
  <si>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</si>
  <si>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</si>
  <si>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</si>
  <si>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</si>
  <si>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</si>
  <si>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</si>
  <si>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</si>
  <si>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</si>
  <si>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</si>
  <si>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</si>
  <si>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</si>
  <si>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</si>
  <si>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</si>
  <si>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</si>
  <si>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</si>
  <si>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</si>
  <si>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</si>
  <si>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</si>
  <si>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</si>
  <si>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</si>
  <si>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</si>
  <si>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</si>
  <si>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</si>
  <si>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</si>
  <si>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</si>
  <si>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</si>
  <si>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</si>
  <si>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</si>
  <si>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</si>
  <si>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</si>
  <si>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</si>
  <si>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</si>
  <si>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</si>
  <si>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</si>
  <si>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</si>
  <si>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</si>
  <si>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</si>
  <si>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</si>
  <si>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</si>
  <si>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</si>
  <si>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</si>
  <si>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</si>
  <si>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</si>
  <si>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</si>
  <si>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</si>
  <si>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</si>
  <si>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</si>
  <si>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</si>
  <si>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</si>
  <si>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</si>
  <si>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</si>
  <si>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</si>
  <si>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</si>
  <si>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</si>
  <si>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</si>
  <si>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</si>
  <si>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</si>
  <si>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</si>
  <si>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</si>
  <si>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</si>
  <si>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</si>
  <si>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</si>
  <si>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</si>
  <si>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</si>
  <si>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</si>
  <si>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</si>
  <si>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</si>
  <si>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</si>
  <si>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</si>
  <si>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</si>
  <si>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</si>
  <si>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</si>
  <si>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</si>
  <si>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</si>
  <si>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</si>
  <si>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</si>
  <si>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</si>
  <si>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</si>
  <si>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</si>
  <si>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</si>
  <si>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</si>
  <si>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</si>
  <si>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</si>
  <si>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</si>
  <si>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</si>
  <si>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</si>
  <si>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</si>
  <si>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</si>
  <si>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</si>
  <si>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</si>
  <si>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</si>
  <si>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</si>
  <si>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</si>
  <si>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</si>
  <si>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</si>
  <si>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</si>
  <si>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</si>
  <si>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</si>
  <si>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</si>
  <si>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</si>
  <si>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</si>
  <si>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</si>
  <si>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</si>
  <si>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</si>
  <si>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</si>
  <si>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</si>
  <si>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</si>
  <si>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</si>
  <si>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</si>
  <si>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</si>
  <si>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</si>
  <si>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</si>
  <si>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</si>
  <si>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</si>
  <si>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</si>
  <si>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</si>
  <si>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</si>
  <si>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</si>
  <si>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</si>
  <si>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</si>
  <si>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</si>
  <si>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</si>
  <si>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</si>
  <si>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</si>
  <si>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</si>
  <si>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</si>
  <si>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</si>
  <si>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</si>
  <si>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</si>
  <si>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</si>
  <si>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</si>
  <si>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</si>
  <si>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</si>
  <si>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</si>
  <si>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</si>
  <si>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</si>
  <si>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</si>
  <si>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</si>
  <si>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</si>
  <si>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</si>
  <si>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</si>
  <si>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</si>
  <si>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</si>
  <si>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</si>
  <si>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</si>
  <si>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</si>
  <si>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</si>
  <si>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</si>
  <si>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</si>
  <si>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</si>
  <si>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</si>
  <si>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</si>
  <si>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</si>
  <si>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</si>
  <si>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</si>
  <si>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</si>
  <si>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</si>
  <si>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</si>
  <si>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</si>
  <si>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</si>
  <si>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</si>
  <si>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</si>
  <si>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</si>
  <si>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</si>
  <si>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</si>
  <si>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</si>
  <si>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</si>
  <si>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</si>
  <si>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</si>
  <si>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</si>
  <si>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</si>
  <si>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</si>
  <si>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</si>
  <si>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</si>
  <si>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</si>
  <si>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</si>
  <si>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</si>
  <si>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</si>
  <si>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</si>
  <si>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</si>
  <si>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</si>
  <si>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</si>
  <si>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</si>
  <si>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</si>
  <si>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</si>
  <si>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</si>
  <si>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</si>
  <si>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</si>
  <si>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</si>
  <si>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</si>
  <si>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</si>
  <si>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</si>
  <si>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</si>
  <si>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</si>
  <si>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</si>
  <si>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</si>
  <si>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</si>
  <si>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</si>
  <si>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</si>
  <si>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</si>
  <si>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</si>
  <si>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</si>
  <si>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</si>
  <si>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</si>
  <si>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</si>
  <si>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</si>
  <si>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</si>
  <si>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</si>
  <si>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</si>
  <si>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</si>
  <si>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</si>
  <si>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</si>
  <si>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</si>
  <si>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</si>
  <si>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</si>
  <si>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</si>
  <si>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</si>
  <si>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</si>
  <si>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</si>
  <si>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</si>
  <si>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</si>
  <si>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</si>
  <si>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</si>
  <si>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</si>
  <si>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</si>
  <si>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</si>
  <si>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</si>
  <si>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</si>
  <si>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</si>
  <si>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</si>
  <si>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</si>
  <si>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</si>
  <si>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</si>
  <si>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</si>
  <si>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</si>
  <si>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</si>
  <si>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</si>
  <si>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</si>
  <si>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</si>
  <si>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</si>
  <si>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</si>
  <si>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</si>
  <si>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</si>
  <si>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</si>
  <si>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</si>
  <si>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</si>
  <si>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</si>
  <si>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</si>
  <si>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</si>
  <si>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</si>
  <si>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</si>
  <si>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</si>
  <si>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</si>
  <si>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</si>
  <si>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</si>
  <si>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</si>
  <si>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</si>
  <si>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</si>
  <si>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</si>
  <si>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</si>
  <si>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</si>
  <si>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</si>
  <si>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</si>
  <si>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</si>
  <si>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</si>
  <si>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</si>
  <si>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</si>
  <si>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</si>
  <si>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</si>
  <si>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</si>
  <si>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</si>
  <si>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</si>
  <si>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</si>
  <si>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</si>
  <si>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</si>
  <si>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</si>
  <si>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</si>
  <si>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</si>
  <si>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</si>
  <si>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</si>
  <si>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</si>
  <si>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</si>
  <si>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</si>
  <si>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</si>
  <si>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</si>
  <si>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</si>
  <si>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</si>
  <si>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</si>
  <si>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</si>
  <si>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</si>
  <si>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</si>
  <si>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</si>
  <si>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</si>
  <si>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</si>
  <si>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</si>
  <si>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</si>
  <si>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</si>
  <si>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</si>
  <si>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</si>
  <si>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</si>
  <si>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</si>
  <si>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</si>
  <si>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</si>
  <si>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</si>
  <si>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</si>
  <si>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</si>
  <si>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</si>
  <si>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</si>
  <si>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</si>
  <si>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</si>
  <si>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</si>
  <si>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</si>
  <si>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</si>
  <si>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</si>
  <si>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</si>
  <si>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</si>
  <si>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</si>
  <si>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</si>
  <si>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</si>
  <si>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</si>
  <si>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</si>
  <si>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</si>
  <si>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</si>
  <si>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</si>
  <si>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</si>
  <si>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</si>
  <si>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</si>
  <si>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</si>
  <si>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</si>
  <si>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</si>
  <si>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</si>
  <si>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</si>
  <si>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</si>
  <si>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</si>
  <si>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</si>
  <si>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</si>
  <si>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</si>
  <si>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</si>
  <si>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</si>
  <si>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</si>
  <si>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</si>
  <si>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</si>
  <si>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</si>
  <si>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</si>
  <si>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</si>
  <si>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</si>
  <si>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</si>
  <si>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</si>
  <si>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</si>
  <si>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</si>
  <si>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</si>
  <si>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</si>
  <si>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</si>
  <si>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</si>
  <si>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</si>
  <si>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</si>
  <si>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</si>
  <si>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</si>
  <si>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</si>
  <si>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</si>
  <si>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</si>
  <si>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</si>
  <si>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</si>
  <si>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</si>
  <si>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</si>
  <si>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</si>
  <si>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</si>
  <si>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</si>
  <si>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</si>
  <si>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</si>
  <si>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</si>
  <si>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</si>
  <si>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</si>
  <si>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</si>
  <si>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</si>
  <si>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</si>
  <si>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</si>
  <si>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</si>
  <si>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</si>
  <si>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</si>
  <si>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</si>
  <si>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</si>
  <si>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</si>
  <si>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</si>
  <si>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</si>
  <si>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</si>
  <si>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</si>
  <si>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</si>
  <si>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</si>
  <si>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</si>
  <si>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</si>
  <si>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</si>
  <si>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</si>
  <si>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</si>
  <si>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</si>
  <si>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</si>
  <si>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</si>
  <si>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</si>
  <si>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</si>
  <si>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</si>
  <si>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</si>
  <si>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</si>
  <si>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</si>
  <si>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</si>
  <si>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</si>
  <si>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</si>
  <si>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</si>
  <si>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</si>
  <si>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</si>
  <si>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</si>
  <si>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</si>
  <si>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</si>
  <si>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</si>
  <si>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</si>
  <si>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</si>
  <si>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</si>
  <si>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</si>
  <si>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</si>
  <si>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</si>
  <si>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</si>
  <si>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</si>
  <si>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</si>
  <si>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</si>
  <si>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</si>
  <si>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</si>
  <si>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</si>
  <si>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</si>
  <si>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</si>
  <si>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</si>
  <si>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</si>
  <si>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</si>
  <si>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</si>
  <si>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</si>
  <si>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</si>
  <si>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</si>
  <si>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</si>
  <si>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</si>
  <si>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</si>
  <si>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</si>
  <si>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</si>
  <si>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</si>
  <si>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</si>
  <si>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</si>
  <si>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</si>
  <si>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</si>
  <si>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</si>
  <si>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</si>
  <si>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</si>
  <si>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</si>
  <si>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</si>
  <si>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</si>
  <si>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</si>
  <si>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</si>
  <si>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</si>
  <si>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</si>
  <si>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</si>
  <si>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</si>
  <si>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</si>
  <si>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</si>
  <si>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</si>
  <si>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</si>
  <si>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</si>
  <si>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</si>
  <si>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</si>
  <si>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</si>
  <si>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</si>
  <si>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</si>
  <si>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</si>
  <si>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</si>
  <si>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</si>
  <si>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</si>
  <si>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</si>
  <si>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</si>
  <si>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</si>
  <si>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</si>
  <si>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</si>
  <si>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</si>
  <si>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</si>
  <si>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</si>
  <si>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</si>
  <si>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</si>
  <si>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</si>
  <si>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</si>
  <si>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</si>
  <si>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</si>
  <si>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</si>
  <si>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</si>
  <si>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</si>
  <si>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</si>
  <si>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</si>
  <si>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</si>
  <si>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</si>
  <si>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</si>
  <si>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</si>
  <si>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</si>
  <si>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</si>
  <si>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</si>
  <si>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</si>
  <si>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</si>
  <si>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</si>
  <si>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</si>
  <si>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</si>
  <si>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</si>
  <si>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</si>
  <si>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</si>
  <si>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</si>
  <si>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</si>
  <si>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</si>
  <si>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</si>
  <si>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</si>
  <si>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</si>
  <si>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</si>
  <si>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</si>
  <si>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</si>
  <si>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</si>
  <si>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</si>
  <si>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</si>
  <si>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</si>
  <si>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</si>
  <si>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</si>
  <si>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</si>
  <si>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</si>
  <si>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</si>
  <si>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</si>
  <si>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</si>
  <si>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</si>
  <si>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</si>
  <si>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</si>
  <si>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</si>
  <si>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</si>
  <si>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</si>
  <si>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</si>
  <si>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</si>
  <si>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</si>
  <si>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</si>
  <si>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</si>
  <si>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</si>
  <si>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</si>
  <si>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</si>
  <si>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</si>
  <si>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</si>
  <si>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</si>
  <si>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</si>
  <si>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</si>
  <si>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</si>
  <si>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</si>
  <si>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</si>
  <si>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</si>
  <si>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</si>
  <si>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</si>
  <si>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</si>
  <si>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</si>
  <si>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</si>
  <si>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</si>
  <si>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</si>
  <si>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</si>
  <si>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</si>
  <si>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</si>
  <si>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</si>
  <si>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</si>
  <si>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</si>
  <si>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</si>
  <si>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</si>
  <si>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</si>
  <si>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</si>
  <si>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</si>
  <si>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</si>
  <si>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</si>
  <si>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</si>
  <si>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</si>
  <si>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</si>
  <si>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</si>
  <si>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</si>
  <si>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</si>
  <si>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</si>
  <si>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</si>
  <si>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</si>
  <si>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</si>
  <si>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</si>
  <si>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</si>
  <si>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</si>
  <si>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</si>
  <si>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</si>
  <si>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</si>
  <si>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</si>
  <si>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</si>
  <si>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</si>
  <si>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</si>
  <si>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</si>
  <si>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</si>
  <si>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</si>
  <si>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</si>
  <si>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</si>
  <si>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</si>
  <si>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</si>
  <si>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</si>
  <si>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</si>
  <si>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</si>
  <si>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</si>
  <si>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</si>
  <si>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</si>
  <si>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</si>
  <si>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</si>
  <si>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</si>
  <si>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</si>
  <si>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</si>
  <si>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</si>
  <si>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</si>
  <si>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</si>
  <si>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</si>
  <si>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</si>
  <si>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</si>
  <si>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</si>
  <si>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</si>
  <si>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</si>
  <si>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</si>
  <si>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</si>
  <si>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</si>
  <si>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</si>
  <si>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</si>
  <si>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</si>
  <si>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</si>
  <si>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</si>
  <si>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</si>
  <si>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</si>
  <si>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</si>
  <si>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</si>
  <si>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</si>
  <si>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</si>
  <si>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</si>
  <si>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</si>
  <si>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</si>
  <si>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</si>
  <si>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</si>
  <si>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</si>
  <si>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</si>
  <si>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</si>
  <si>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</si>
  <si>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</si>
  <si>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</si>
  <si>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</si>
  <si>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</si>
  <si>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</si>
  <si>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</si>
  <si>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</si>
  <si>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</si>
  <si>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</si>
  <si>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</si>
  <si>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</si>
  <si>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</si>
  <si>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</si>
  <si>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</si>
  <si>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</si>
  <si>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</si>
  <si>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</si>
  <si>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</si>
  <si>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</si>
  <si>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</si>
  <si>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</si>
  <si>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</si>
  <si>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</si>
  <si>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</si>
  <si>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</si>
  <si>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</si>
  <si>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</si>
  <si>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</si>
  <si>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</si>
  <si>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</si>
  <si>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</si>
  <si>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</si>
  <si>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</si>
  <si>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</si>
  <si>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</si>
  <si>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</si>
  <si>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</si>
  <si>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</si>
  <si>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</si>
  <si>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</si>
  <si>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</si>
  <si>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</si>
  <si>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</si>
  <si>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</si>
  <si>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</si>
  <si>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</si>
  <si>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</si>
  <si>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</si>
  <si>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</si>
  <si>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</si>
  <si>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</si>
  <si>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</si>
  <si>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</si>
  <si>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</si>
  <si>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</si>
  <si>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</si>
  <si>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</si>
  <si>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</si>
  <si>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</si>
  <si>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</si>
  <si>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</si>
  <si>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</si>
  <si>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</si>
  <si>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</si>
  <si>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</si>
  <si>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</si>
  <si>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</si>
  <si>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</si>
  <si>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</si>
  <si>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</si>
  <si>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</si>
  <si>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</si>
  <si>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</si>
  <si>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</si>
  <si>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</si>
  <si>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</si>
  <si>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</si>
  <si>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</si>
  <si>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</si>
  <si>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</si>
  <si>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</si>
  <si>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</si>
  <si>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</si>
  <si>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</si>
  <si>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</si>
  <si>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</si>
  <si>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</si>
  <si>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</si>
  <si>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</si>
  <si>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</si>
  <si>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</si>
  <si>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</si>
  <si>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</si>
  <si>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</si>
  <si>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</si>
  <si>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</si>
  <si>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</si>
  <si>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</si>
  <si>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</si>
  <si>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</si>
  <si>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</si>
  <si>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</si>
  <si>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</si>
  <si>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</si>
  <si>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</si>
  <si>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</si>
  <si>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</si>
  <si>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</si>
  <si>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</si>
  <si>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</si>
  <si>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</si>
  <si>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</si>
  <si>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</si>
  <si>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</si>
  <si>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</si>
  <si>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</si>
  <si>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</si>
  <si>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</si>
  <si>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</si>
  <si>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</si>
  <si>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</si>
  <si>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</si>
  <si>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</si>
  <si>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</si>
  <si>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</si>
  <si>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</si>
  <si>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</si>
  <si>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</si>
  <si>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</si>
  <si>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</si>
  <si>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</si>
  <si>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</si>
  <si>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</si>
  <si>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</si>
  <si>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</si>
  <si>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</si>
  <si>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</si>
  <si>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</si>
  <si>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</si>
  <si>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</si>
  <si>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</si>
  <si>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</si>
  <si>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</si>
  <si>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</si>
  <si>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</si>
  <si>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</si>
  <si>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</si>
  <si>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</si>
  <si>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</si>
  <si>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</si>
  <si>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</si>
  <si>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</si>
  <si>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</si>
  <si>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</si>
  <si>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</si>
  <si>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</si>
  <si>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</si>
  <si>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</si>
  <si>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</si>
  <si>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</si>
  <si>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</si>
  <si>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</si>
  <si>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</si>
  <si>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</si>
  <si>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</si>
  <si>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</si>
  <si>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</si>
  <si>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</si>
  <si>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</si>
  <si>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</si>
  <si>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</si>
  <si>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</si>
  <si>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</si>
  <si>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</si>
  <si>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</si>
  <si>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</si>
  <si>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</si>
  <si>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</si>
  <si>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</si>
  <si>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</si>
  <si>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</si>
  <si>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</si>
  <si>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</si>
  <si>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</si>
  <si>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</si>
  <si>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</si>
  <si>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</si>
  <si>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</si>
  <si>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</si>
  <si>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</si>
  <si>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</si>
  <si>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</si>
  <si>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</si>
  <si>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</si>
  <si>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</si>
  <si>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</si>
  <si>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</si>
  <si>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</si>
  <si>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</si>
  <si>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</si>
  <si>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</si>
  <si>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</si>
  <si>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</si>
  <si>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</si>
  <si>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</si>
  <si>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</si>
  <si>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</si>
  <si>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</si>
  <si>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</si>
  <si>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</si>
  <si>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</si>
  <si>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</si>
  <si>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</si>
  <si>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</si>
  <si>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</si>
  <si>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</si>
  <si>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</si>
  <si>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</si>
  <si>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</si>
  <si>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</si>
  <si>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</si>
  <si>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</si>
  <si>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</si>
  <si>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</si>
  <si>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</si>
  <si>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</si>
  <si>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</si>
  <si>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</si>
  <si>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</si>
  <si>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</si>
  <si>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</si>
  <si>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</si>
  <si>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</si>
  <si>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</si>
  <si>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</si>
  <si>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</si>
  <si>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</si>
  <si>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</si>
  <si>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</si>
  <si>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</si>
  <si>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</si>
  <si>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</si>
  <si>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</si>
  <si>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</si>
  <si>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</si>
  <si>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</si>
  <si>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</si>
  <si>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</si>
  <si>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</si>
  <si>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</si>
  <si>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</si>
  <si>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</si>
  <si>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</si>
  <si>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</si>
  <si>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</si>
  <si>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</si>
  <si>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</si>
  <si>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</si>
  <si>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</si>
  <si>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</si>
  <si>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</si>
  <si>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</si>
  <si>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</si>
  <si>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</si>
  <si>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</si>
  <si>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</si>
  <si>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</si>
  <si>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</si>
  <si>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</si>
  <si>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</si>
  <si>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</si>
  <si>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</si>
  <si>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</si>
  <si>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</si>
  <si>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</si>
  <si>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</si>
  <si>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</si>
  <si>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</si>
  <si>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</si>
  <si>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</si>
  <si>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</si>
  <si>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</si>
  <si>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</si>
  <si>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</si>
  <si>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</si>
  <si>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</si>
  <si>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</si>
  <si>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</si>
  <si>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</si>
  <si>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</si>
  <si>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</si>
  <si>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</si>
  <si>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</si>
  <si>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</si>
  <si>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</si>
  <si>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</si>
  <si>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</si>
  <si>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</si>
  <si>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</si>
  <si>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</si>
  <si>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</si>
  <si>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</si>
  <si>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</si>
  <si>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</si>
  <si>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</si>
  <si>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</si>
  <si>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</si>
  <si>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</si>
  <si>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</si>
  <si>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</si>
  <si>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</si>
  <si>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</si>
  <si>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</si>
  <si>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</si>
  <si>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</si>
  <si>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</si>
  <si>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</si>
  <si>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</si>
  <si>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</si>
  <si>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</si>
  <si>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</si>
  <si>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</si>
  <si>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</si>
  <si>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</si>
  <si>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</si>
  <si>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</si>
  <si>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</si>
  <si>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</si>
  <si>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</si>
  <si>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</si>
  <si>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</si>
  <si>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</si>
  <si>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</si>
  <si>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</si>
  <si>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</si>
  <si>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</si>
  <si>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</si>
  <si>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</si>
  <si>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</si>
  <si>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</si>
  <si>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</si>
  <si>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</si>
  <si>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</si>
  <si>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</si>
  <si>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</si>
  <si>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</si>
  <si>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</si>
  <si>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</si>
  <si>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</si>
  <si>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</si>
  <si>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</si>
  <si>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</si>
  <si>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</si>
  <si>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</si>
  <si>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</si>
  <si>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</si>
  <si>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</si>
  <si>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</si>
  <si>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</si>
  <si>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</si>
  <si>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</si>
  <si>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</si>
  <si>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</si>
  <si>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</si>
  <si>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</si>
  <si>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</si>
  <si>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</si>
  <si>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</si>
  <si>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</si>
  <si>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</si>
  <si>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</si>
  <si>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</si>
  <si>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</si>
  <si>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</si>
  <si>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</si>
  <si>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</si>
  <si>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</si>
  <si>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</si>
  <si>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</si>
  <si>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</si>
  <si>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</si>
  <si>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</si>
  <si>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</si>
  <si>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</si>
  <si>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</si>
  <si>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</si>
  <si>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</si>
  <si>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</si>
  <si>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</si>
  <si>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</si>
  <si>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</si>
  <si>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</si>
  <si>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</si>
  <si>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</si>
  <si>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</si>
  <si>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</si>
  <si>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</si>
  <si>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</si>
  <si>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</si>
  <si>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</si>
  <si>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</si>
  <si>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</si>
  <si>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</si>
  <si>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</si>
  <si>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</si>
  <si>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</si>
  <si>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</si>
  <si>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</si>
  <si>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</si>
  <si>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</si>
  <si>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</si>
  <si>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</si>
  <si>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</si>
  <si>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</si>
  <si>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</si>
  <si>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</si>
  <si>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</si>
  <si>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</si>
  <si>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</si>
  <si>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</si>
  <si>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</si>
  <si>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</si>
  <si>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</si>
  <si>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</si>
  <si>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</si>
  <si>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</si>
  <si>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</si>
  <si>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</si>
  <si>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</si>
  <si>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</si>
  <si>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</si>
  <si>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</si>
  <si>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</si>
  <si>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</si>
  <si>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</si>
  <si>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</si>
  <si>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</si>
  <si>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</si>
  <si>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</si>
  <si>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</si>
  <si>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</si>
  <si>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</si>
  <si>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</si>
  <si>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</si>
  <si>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</si>
  <si>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</si>
  <si>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</si>
  <si>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</si>
  <si>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</si>
  <si>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</si>
  <si>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</si>
  <si>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</si>
  <si>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</si>
  <si>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</si>
  <si>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</si>
  <si>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</si>
  <si>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</si>
  <si>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</si>
  <si>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</si>
  <si>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</si>
  <si>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</si>
  <si>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</si>
  <si>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</si>
  <si>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</si>
  <si>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</si>
  <si>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</si>
  <si>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</si>
  <si>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</si>
  <si>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</si>
  <si>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</si>
  <si>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</si>
  <si>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</si>
  <si>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</si>
  <si>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</si>
  <si>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</si>
  <si>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</si>
  <si>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</si>
  <si>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</si>
  <si>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</si>
  <si>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</si>
  <si>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</si>
  <si>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</si>
  <si>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</si>
  <si>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</si>
  <si>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</si>
  <si>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</si>
  <si>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</si>
  <si>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</si>
  <si>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</si>
  <si>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</si>
  <si>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</si>
  <si>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</si>
  <si>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</si>
  <si>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</si>
  <si>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</si>
  <si>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</si>
  <si>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</si>
  <si>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</si>
  <si>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</si>
  <si>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</si>
  <si>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</si>
  <si>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</si>
  <si>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</si>
  <si>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</si>
  <si>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</si>
  <si>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</si>
  <si>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</si>
  <si>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</si>
  <si>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</si>
  <si>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</si>
  <si>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</si>
  <si>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</si>
  <si>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</si>
  <si>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</si>
  <si>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</si>
  <si>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</si>
  <si>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</si>
  <si>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</si>
  <si>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</si>
  <si>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</si>
  <si>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</si>
  <si>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</si>
  <si>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</si>
  <si>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</si>
  <si>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</si>
  <si>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</si>
  <si>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</si>
  <si>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</si>
  <si>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</si>
  <si>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</si>
  <si>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</si>
  <si>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</si>
  <si>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</si>
  <si>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</si>
  <si>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</si>
  <si>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</si>
  <si>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</si>
  <si>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</si>
  <si>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</si>
  <si>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</si>
  <si>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</si>
  <si>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</si>
  <si>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</si>
  <si>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</si>
  <si>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</si>
  <si>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</si>
  <si>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</si>
  <si>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</si>
  <si>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</si>
  <si>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</si>
  <si>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</si>
  <si>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</si>
  <si>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</si>
  <si>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</si>
  <si>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</si>
  <si>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</si>
  <si>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</si>
  <si>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</si>
  <si>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</si>
  <si>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</si>
  <si>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</si>
  <si>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</si>
  <si>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</si>
  <si>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</si>
  <si>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</si>
  <si>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</si>
  <si>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</si>
  <si>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</si>
  <si>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</si>
  <si>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</si>
  <si>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</si>
  <si>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</si>
  <si>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</si>
  <si>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</si>
  <si>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</si>
  <si>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</si>
  <si>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</si>
  <si>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</si>
  <si>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</si>
  <si>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</si>
  <si>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</si>
  <si>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</si>
  <si>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</si>
  <si>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</si>
  <si>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</si>
  <si>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</si>
  <si>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</si>
  <si>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</si>
  <si>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</si>
  <si>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</si>
  <si>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</si>
  <si>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</si>
  <si>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</si>
  <si>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</si>
  <si>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</si>
  <si>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</si>
  <si>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</si>
  <si>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</si>
  <si>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</si>
  <si>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</si>
  <si>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</si>
  <si>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</si>
  <si>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</si>
  <si>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</si>
  <si>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</si>
  <si>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</si>
  <si>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</si>
  <si>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</si>
  <si>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</si>
  <si>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</si>
  <si>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</si>
  <si>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</si>
  <si>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</si>
  <si>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</si>
  <si>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</si>
  <si>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</si>
  <si>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</si>
  <si>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</si>
  <si>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</si>
  <si>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</si>
  <si>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</si>
  <si>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</si>
  <si>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</si>
  <si>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</si>
  <si>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</si>
  <si>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</si>
  <si>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</si>
  <si>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</si>
  <si>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</si>
  <si>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</si>
  <si>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</si>
  <si>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</si>
  <si>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</si>
  <si>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</si>
  <si>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</si>
  <si>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</si>
  <si>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</si>
  <si>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</si>
  <si>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</si>
  <si>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</si>
  <si>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</si>
  <si>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</si>
  <si>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</si>
  <si>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</si>
  <si>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</si>
  <si>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</si>
  <si>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</si>
  <si>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</si>
  <si>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</si>
  <si>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</si>
  <si>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</si>
  <si>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</si>
  <si>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</si>
  <si>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</si>
  <si>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</si>
  <si>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</si>
  <si>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</si>
  <si>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</si>
  <si>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</si>
  <si>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</si>
  <si>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</si>
  <si>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</si>
  <si>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</si>
  <si>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</si>
  <si>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</si>
  <si>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</si>
  <si>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</si>
  <si>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</si>
  <si>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</si>
  <si>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</si>
  <si>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</si>
  <si>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</si>
  <si>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</si>
  <si>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</si>
  <si>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</si>
  <si>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</si>
  <si>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</si>
  <si>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</si>
  <si>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</si>
  <si>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</si>
  <si>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</si>
  <si>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</si>
  <si>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</si>
  <si>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</si>
  <si>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</si>
  <si>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</si>
  <si>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</si>
  <si>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</si>
  <si>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</si>
  <si>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</si>
  <si>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</si>
  <si>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</si>
  <si>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</si>
  <si>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</si>
  <si>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</si>
  <si>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</si>
  <si>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</si>
  <si>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</si>
  <si>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</si>
  <si>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</si>
  <si>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</si>
  <si>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</si>
  <si>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</si>
  <si>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</si>
  <si>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</si>
  <si>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</si>
  <si>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</si>
  <si>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</si>
  <si>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</si>
  <si>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</si>
  <si>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</si>
  <si>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</si>
  <si>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</si>
  <si>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</si>
  <si>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</si>
  <si>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</si>
  <si>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</si>
  <si>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</si>
  <si>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</si>
  <si>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</si>
  <si>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</si>
  <si>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</si>
  <si>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</si>
  <si>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</si>
  <si>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</si>
  <si>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</si>
  <si>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</si>
  <si>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</si>
  <si>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</si>
  <si>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</si>
  <si>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</si>
  <si>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</si>
  <si>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</si>
  <si>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</si>
  <si>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</si>
  <si>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</si>
  <si>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</si>
  <si>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</si>
  <si>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</si>
  <si>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</si>
  <si>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</si>
  <si>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</si>
  <si>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</si>
  <si>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</si>
  <si>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</si>
  <si>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</si>
  <si>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</si>
  <si>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</si>
  <si>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</si>
  <si>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</si>
  <si>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</si>
  <si>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</si>
  <si>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</si>
  <si>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</si>
  <si>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</si>
  <si>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</si>
  <si>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</si>
  <si>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</si>
  <si>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</si>
  <si>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</si>
  <si>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</si>
  <si>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</si>
  <si>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</si>
  <si>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</si>
  <si>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</si>
  <si>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</si>
  <si>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</si>
  <si>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</si>
  <si>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</si>
  <si>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</si>
  <si>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</si>
  <si>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</si>
  <si>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</si>
  <si>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</si>
  <si>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</si>
  <si>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</si>
  <si>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</si>
  <si>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</si>
  <si>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</si>
  <si>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</si>
  <si>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</si>
  <si>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</si>
  <si>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</si>
  <si>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</si>
  <si>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</si>
  <si>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</si>
  <si>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</si>
  <si>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</si>
  <si>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</si>
  <si>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</si>
  <si>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</si>
  <si>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</si>
  <si>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</si>
  <si>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</si>
  <si>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</si>
  <si>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</si>
  <si>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</si>
  <si>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</si>
  <si>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</si>
  <si>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</si>
  <si>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</si>
  <si>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</si>
  <si>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</si>
  <si>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</si>
  <si>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</si>
  <si>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</si>
  <si>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</si>
  <si>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</si>
  <si>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</si>
  <si>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</si>
  <si>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</si>
  <si>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</si>
  <si>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</si>
  <si>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</si>
  <si>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</si>
  <si>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</si>
  <si>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</si>
  <si>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</si>
  <si>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</si>
  <si>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</si>
  <si>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</si>
  <si>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</si>
  <si>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</si>
  <si>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</si>
  <si>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</si>
  <si>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</si>
  <si>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</si>
  <si>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</si>
  <si>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</si>
  <si>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</si>
  <si>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</si>
  <si>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</si>
  <si>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</si>
  <si>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</si>
  <si>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</si>
  <si>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</si>
  <si>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</si>
  <si>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</si>
  <si>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</si>
  <si>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</si>
  <si>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</si>
  <si>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</si>
  <si>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</si>
  <si>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</si>
  <si>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</si>
  <si>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</si>
  <si>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</si>
  <si>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</si>
  <si>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</si>
  <si>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</si>
  <si>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</si>
  <si>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</si>
  <si>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</si>
  <si>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</si>
  <si>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</si>
  <si>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</si>
  <si>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</si>
  <si>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</si>
  <si>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</si>
  <si>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</si>
  <si>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</si>
  <si>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</si>
  <si>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</si>
  <si>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</si>
  <si>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</si>
  <si>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</si>
  <si>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</si>
  <si>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</si>
  <si>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</si>
  <si>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</si>
  <si>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</si>
  <si>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</si>
  <si>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</si>
  <si>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</si>
  <si>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</si>
  <si>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</si>
  <si>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</si>
  <si>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</si>
  <si>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</si>
  <si>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</si>
  <si>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</si>
  <si>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</si>
  <si>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</si>
  <si>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</si>
  <si>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</si>
  <si>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</si>
  <si>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</si>
  <si>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</si>
  <si>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</si>
  <si>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</si>
  <si>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</si>
  <si>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</si>
  <si>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</si>
  <si>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</si>
  <si>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</si>
  <si>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</si>
  <si>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</si>
  <si>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</si>
  <si>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</si>
  <si>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</si>
  <si>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</si>
  <si>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</si>
  <si>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</si>
  <si>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</si>
  <si>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</si>
  <si>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</si>
  <si>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</si>
  <si>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</si>
  <si>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</si>
  <si>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</si>
  <si>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</si>
  <si>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</si>
  <si>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</si>
  <si>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</si>
  <si>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</si>
  <si>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</si>
  <si>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</si>
  <si>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</si>
  <si>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</si>
  <si>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</si>
  <si>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</si>
  <si>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</si>
  <si>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</si>
  <si>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</si>
  <si>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</si>
  <si>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</si>
  <si>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</si>
  <si>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</si>
  <si>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</si>
  <si>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</si>
  <si>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</si>
  <si>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</si>
  <si>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</si>
  <si>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</si>
  <si>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</si>
  <si>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</si>
  <si>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</si>
  <si>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</si>
  <si>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</si>
  <si>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</si>
  <si>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</si>
  <si>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</si>
  <si>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</si>
  <si>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</si>
  <si>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</si>
  <si>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</si>
  <si>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</si>
  <si>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</si>
  <si>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</si>
  <si>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</si>
  <si>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</si>
  <si>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</si>
  <si>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</si>
  <si>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</si>
  <si>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</si>
  <si>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</si>
  <si>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</si>
  <si>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</si>
  <si>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</si>
  <si>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</si>
  <si>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</si>
  <si>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</si>
  <si>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</si>
  <si>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</si>
  <si>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</si>
  <si>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</si>
  <si>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</si>
  <si>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</si>
  <si>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</si>
  <si>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</si>
  <si>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</si>
  <si>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</si>
  <si>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</si>
  <si>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</si>
  <si>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</si>
  <si>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</si>
  <si>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</si>
  <si>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</si>
  <si>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</si>
  <si>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</si>
  <si>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</si>
  <si>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</si>
  <si>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</si>
  <si>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</si>
  <si>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</si>
  <si>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</si>
  <si>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</si>
  <si>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</si>
  <si>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</si>
  <si>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</si>
  <si>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</si>
  <si>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</si>
  <si>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</si>
  <si>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</si>
  <si>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</si>
  <si>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</si>
  <si>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</si>
  <si>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</si>
  <si>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</si>
  <si>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</si>
  <si>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</si>
  <si>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</si>
  <si>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</si>
  <si>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</si>
  <si>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</si>
  <si>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</si>
  <si>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</si>
  <si>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</si>
  <si>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</si>
  <si>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</si>
  <si>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</si>
  <si>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</si>
  <si>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</si>
  <si>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</si>
  <si>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</si>
  <si>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</si>
  <si>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</si>
  <si>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</si>
  <si>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</si>
  <si>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</si>
  <si>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</si>
  <si>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</si>
  <si>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</si>
  <si>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</si>
  <si>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</si>
  <si>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</si>
  <si>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</si>
  <si>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</si>
  <si>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</si>
  <si>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</si>
  <si>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</si>
  <si>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</si>
  <si>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</si>
  <si>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</si>
  <si>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</si>
  <si>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</si>
  <si>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</si>
  <si>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</si>
  <si>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</si>
  <si>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</si>
  <si>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</si>
  <si>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</si>
  <si>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</si>
  <si>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</si>
  <si>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</si>
  <si>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</si>
  <si>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</si>
  <si>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</si>
  <si>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</si>
  <si>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</si>
  <si>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</si>
  <si>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</si>
  <si>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</si>
  <si>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</si>
  <si>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</si>
  <si>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</si>
  <si>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</si>
  <si>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</si>
  <si>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</si>
  <si>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</si>
  <si>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</si>
  <si>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</si>
  <si>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</si>
  <si>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</si>
  <si>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</si>
  <si>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</si>
  <si>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</si>
  <si>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</si>
  <si>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</si>
  <si>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</si>
  <si>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</si>
  <si>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</si>
  <si>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</si>
  <si>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</si>
  <si>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</si>
  <si>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</si>
  <si>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</si>
  <si>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</si>
  <si>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</si>
  <si>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</si>
  <si>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</si>
  <si>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</si>
  <si>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</si>
  <si>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</si>
  <si>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</si>
  <si>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</si>
  <si>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</si>
  <si>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</si>
  <si>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</si>
  <si>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</si>
  <si>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</si>
  <si>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</si>
  <si>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</si>
  <si>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</si>
  <si>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</si>
  <si>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</si>
  <si>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</si>
  <si>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</si>
  <si>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</si>
  <si>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</si>
  <si>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</si>
  <si>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</si>
  <si>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</si>
  <si>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</si>
  <si>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</si>
  <si>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</si>
  <si>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</si>
  <si>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</si>
  <si>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</si>
  <si>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</si>
  <si>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</si>
  <si>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</si>
  <si>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</si>
  <si>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</si>
  <si>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</si>
  <si>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</si>
  <si>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</si>
  <si>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</si>
  <si>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</si>
  <si>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</si>
  <si>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</si>
  <si>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</si>
  <si>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</si>
  <si>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</si>
  <si>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</si>
  <si>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</si>
  <si>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</si>
  <si>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</si>
  <si>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</si>
  <si>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</si>
  <si>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</si>
  <si>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</si>
  <si>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</si>
  <si>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</si>
  <si>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</si>
  <si>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</si>
  <si>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</si>
  <si>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</si>
  <si>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</si>
  <si>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</si>
  <si>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</si>
  <si>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</si>
  <si>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</si>
  <si>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</si>
  <si>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</si>
  <si>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</si>
  <si>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</si>
  <si>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</si>
  <si>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</si>
  <si>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</si>
  <si>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</si>
  <si>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</si>
  <si>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</si>
  <si>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</si>
  <si>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</si>
  <si>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</si>
  <si>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</si>
  <si>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</si>
  <si>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</si>
  <si>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</si>
  <si>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</si>
  <si>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</si>
  <si>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</si>
  <si>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</si>
  <si>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</si>
  <si>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</si>
  <si>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</si>
  <si>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</si>
  <si>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</si>
  <si>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</si>
  <si>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</si>
  <si>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</si>
  <si>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</si>
  <si>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</si>
  <si>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</si>
  <si>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</si>
  <si>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</si>
  <si>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</si>
  <si>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</si>
  <si>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</si>
  <si>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</si>
  <si>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</si>
  <si>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</si>
  <si>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</si>
  <si>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</si>
  <si>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</si>
  <si>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</si>
  <si>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</si>
  <si>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</si>
  <si>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</si>
  <si>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</si>
  <si>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</si>
  <si>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</si>
  <si>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</si>
  <si>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</si>
  <si>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</si>
  <si>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</si>
  <si>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</si>
  <si>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</si>
  <si>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</si>
  <si>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</si>
  <si>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</si>
  <si>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</si>
  <si>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</si>
  <si>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</si>
  <si>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</si>
  <si>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</si>
  <si>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</si>
  <si>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</si>
  <si>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</si>
  <si>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</si>
  <si>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</si>
  <si>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</si>
  <si>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</si>
  <si>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</si>
  <si>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</si>
  <si>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</si>
  <si>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</si>
  <si>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</si>
  <si>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</si>
  <si>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</si>
  <si>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</si>
  <si>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</si>
  <si>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</si>
  <si>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</si>
  <si>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</si>
  <si>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</si>
  <si>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</si>
  <si>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</si>
  <si>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</si>
  <si>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</si>
  <si>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</si>
  <si>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</si>
  <si>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</si>
  <si>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</si>
  <si>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</si>
  <si>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</si>
  <si>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</si>
  <si>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</si>
  <si>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</si>
  <si>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</si>
  <si>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</si>
  <si>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</si>
  <si>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</si>
  <si>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</si>
  <si>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</si>
  <si>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</si>
  <si>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</si>
  <si>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</si>
  <si>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</si>
  <si>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</si>
  <si>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</si>
  <si>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</si>
  <si>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</si>
  <si>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</si>
  <si>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</si>
  <si>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</si>
  <si>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</si>
  <si>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</si>
  <si>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</si>
  <si>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</si>
  <si>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</si>
  <si>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</si>
  <si>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</si>
  <si>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</si>
  <si>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</si>
  <si>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</si>
  <si>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</si>
  <si>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</si>
  <si>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</si>
  <si>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</si>
  <si>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</si>
  <si>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</si>
  <si>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</si>
  <si>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</si>
  <si>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</si>
  <si>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</si>
  <si>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</si>
  <si>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</si>
  <si>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</si>
  <si>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</si>
  <si>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</si>
  <si>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</si>
  <si>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</si>
  <si>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</si>
  <si>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</si>
  <si>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</si>
  <si>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</si>
  <si>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</si>
  <si>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</si>
  <si>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</si>
  <si>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</si>
  <si>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</si>
  <si>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</si>
  <si>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</si>
  <si>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</si>
  <si>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</si>
  <si>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</si>
  <si>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</si>
  <si>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</si>
  <si>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</si>
  <si>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</si>
  <si>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</si>
  <si>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</si>
  <si>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</si>
  <si>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</si>
  <si>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</si>
  <si>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</si>
  <si>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</si>
  <si>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</si>
  <si>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</si>
  <si>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</si>
  <si>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</si>
  <si>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</si>
  <si>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</si>
  <si>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</si>
  <si>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</si>
  <si>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</si>
  <si>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</si>
  <si>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</si>
  <si>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</si>
  <si>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</si>
  <si>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</si>
  <si>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</si>
  <si>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</si>
  <si>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</si>
  <si>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</si>
  <si>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</si>
  <si>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</si>
  <si>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</si>
  <si>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</si>
  <si>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</si>
  <si>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</si>
  <si>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</si>
  <si>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</si>
  <si>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</si>
  <si>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</si>
  <si>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</si>
  <si>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</si>
  <si>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</si>
  <si>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</si>
  <si>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</si>
  <si>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</si>
  <si>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</si>
  <si>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</si>
  <si>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</si>
  <si>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</si>
  <si>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</si>
  <si>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</si>
  <si>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</si>
  <si>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</si>
  <si>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</si>
  <si>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</si>
  <si>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</si>
  <si>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</si>
  <si>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</si>
  <si>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</si>
  <si>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</si>
  <si>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</si>
  <si>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</si>
  <si>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</si>
  <si>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</si>
  <si>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</si>
  <si>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</si>
  <si>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</si>
  <si>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</si>
  <si>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</si>
  <si>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</si>
  <si>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</si>
  <si>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</si>
  <si>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</si>
  <si>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</si>
  <si>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</si>
  <si>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</si>
  <si>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</si>
  <si>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</si>
  <si>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</si>
  <si>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</si>
  <si>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</si>
  <si>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</si>
  <si>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</si>
  <si>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</si>
  <si>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</si>
  <si>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</si>
  <si>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</si>
  <si>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</si>
  <si>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</si>
  <si>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</si>
  <si>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</si>
  <si>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</si>
  <si>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</si>
  <si>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</si>
  <si>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</si>
  <si>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</si>
  <si>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</si>
  <si>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</si>
  <si>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</si>
  <si>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</si>
  <si>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</si>
  <si>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</si>
  <si>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</si>
  <si>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</si>
  <si>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</si>
  <si>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</si>
  <si>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</si>
  <si>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</si>
  <si>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</si>
  <si>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</si>
  <si>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</si>
  <si>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</si>
  <si>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</si>
  <si>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</si>
  <si>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</si>
  <si>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</si>
  <si>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</si>
  <si>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</si>
  <si>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</si>
  <si>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</si>
  <si>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</si>
  <si>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</si>
  <si>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</si>
  <si>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</si>
  <si>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</si>
  <si>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</si>
  <si>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</si>
  <si>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</si>
  <si>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</si>
  <si>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</si>
  <si>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</si>
  <si>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</si>
  <si>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</si>
  <si>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</si>
  <si>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</si>
  <si>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</si>
  <si>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</si>
  <si>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</si>
  <si>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</si>
  <si>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</si>
  <si>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</si>
  <si>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</si>
  <si>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</si>
  <si>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</si>
  <si>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</si>
  <si>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</si>
  <si>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</si>
  <si>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</si>
  <si>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</si>
  <si>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</si>
  <si>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</si>
  <si>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</si>
  <si>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</si>
  <si>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</si>
  <si>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</si>
  <si>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</si>
  <si>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</si>
  <si>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</si>
  <si>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</si>
  <si>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</si>
  <si>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</si>
  <si>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</si>
  <si>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</si>
  <si>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</si>
  <si>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</si>
  <si>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</si>
  <si>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</si>
  <si>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</si>
  <si>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</si>
  <si>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</si>
  <si>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</si>
  <si>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</si>
  <si>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</si>
  <si>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</si>
  <si>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</si>
  <si>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</si>
  <si>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</si>
  <si>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</si>
  <si>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</si>
  <si>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</si>
  <si>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</si>
  <si>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</si>
  <si>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</si>
  <si>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</si>
  <si>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</si>
  <si>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</si>
  <si>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</si>
  <si>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</si>
  <si>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</si>
  <si>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</si>
  <si>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</si>
  <si>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</si>
  <si>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</si>
  <si>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</si>
  <si>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</si>
  <si>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</si>
  <si>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</si>
  <si>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</si>
  <si>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</si>
  <si>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</si>
  <si>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</si>
  <si>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</si>
  <si>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</si>
  <si>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</si>
  <si>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</si>
  <si>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</si>
  <si>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</si>
  <si>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</si>
  <si>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</si>
  <si>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</si>
  <si>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</si>
  <si>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</si>
  <si>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</si>
  <si>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</si>
  <si>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</si>
  <si>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</si>
  <si>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</si>
  <si>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</si>
  <si>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</si>
  <si>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</si>
  <si>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</si>
  <si>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</si>
  <si>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</si>
  <si>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</si>
  <si>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</si>
  <si>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</si>
  <si>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</si>
  <si>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</si>
  <si>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</si>
  <si>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</si>
  <si>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</si>
  <si>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</si>
  <si>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</si>
  <si>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</si>
  <si>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</si>
  <si>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</si>
  <si>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</si>
  <si>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</si>
  <si>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</si>
  <si>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</si>
  <si>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</si>
  <si>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</si>
  <si>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</si>
  <si>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</si>
  <si>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</si>
  <si>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</si>
  <si>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</si>
  <si>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</si>
  <si>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</si>
  <si>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</si>
  <si>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</si>
  <si>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</si>
  <si>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</si>
  <si>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</si>
  <si>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</si>
  <si>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</si>
  <si>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</si>
  <si>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</si>
  <si>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</si>
  <si>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</si>
  <si>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</si>
  <si>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</si>
  <si>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</si>
  <si>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</si>
  <si>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</si>
  <si>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</si>
  <si>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</si>
  <si>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</si>
  <si>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</si>
  <si>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</si>
  <si>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</si>
  <si>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</si>
  <si>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</si>
  <si>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</si>
  <si>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</si>
  <si>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</si>
  <si>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</si>
  <si>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</si>
  <si>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</si>
  <si>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</si>
  <si>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</si>
  <si>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</si>
  <si>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</si>
  <si>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</si>
  <si>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</si>
  <si>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</si>
  <si>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</si>
  <si>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</si>
  <si>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</si>
  <si>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</si>
  <si>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</si>
  <si>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</si>
  <si>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</si>
  <si>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</si>
  <si>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</si>
  <si>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</si>
  <si>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</si>
  <si>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</si>
  <si>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</si>
  <si>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</si>
  <si>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</si>
  <si>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</si>
  <si>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</si>
  <si>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</si>
  <si>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</si>
  <si>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</si>
  <si>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</si>
  <si>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</si>
  <si>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</si>
  <si>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</si>
  <si>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</si>
  <si>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</si>
  <si>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</si>
  <si>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</si>
  <si>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</si>
  <si>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</si>
  <si>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</si>
  <si>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</si>
  <si>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</si>
  <si>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</si>
  <si>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</si>
  <si>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</si>
  <si>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</si>
  <si>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</si>
  <si>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</si>
  <si>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</si>
  <si>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</si>
  <si>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</si>
  <si>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</si>
  <si>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</si>
  <si>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</si>
  <si>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</si>
  <si>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</si>
  <si>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</si>
  <si>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</si>
  <si>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</si>
  <si>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</si>
  <si>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</si>
  <si>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</si>
  <si>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</si>
  <si>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</si>
  <si>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</si>
  <si>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</si>
  <si>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</si>
  <si>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</si>
  <si>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</si>
  <si>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</si>
  <si>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</si>
  <si>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</si>
  <si>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</si>
  <si>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</si>
  <si>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</si>
  <si>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</si>
  <si>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</si>
  <si>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</si>
  <si>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</si>
  <si>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</si>
  <si>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</si>
  <si>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</si>
  <si>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</si>
  <si>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</si>
  <si>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</si>
  <si>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</si>
  <si>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</si>
  <si>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</si>
  <si>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</si>
  <si>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</si>
  <si>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</si>
  <si>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</si>
  <si>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</si>
  <si>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</si>
  <si>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</si>
  <si>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</si>
  <si>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</si>
  <si>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</si>
  <si>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</si>
  <si>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</si>
  <si>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</si>
  <si>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</si>
  <si>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</si>
  <si>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</si>
  <si>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</si>
  <si>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</si>
  <si>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</si>
  <si>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</si>
  <si>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</si>
  <si>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</si>
  <si>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</si>
  <si>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</si>
  <si>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</si>
  <si>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</si>
  <si>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</si>
  <si>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</si>
  <si>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</si>
  <si>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</si>
  <si>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</si>
  <si>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</si>
  <si>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</si>
  <si>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</si>
  <si>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</si>
  <si>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</si>
  <si>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</si>
  <si>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</si>
  <si>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</si>
  <si>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</si>
  <si>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</si>
  <si>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</si>
  <si>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</si>
  <si>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</si>
  <si>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</si>
  <si>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</si>
  <si>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</si>
  <si>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</si>
  <si>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</si>
  <si>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</si>
  <si>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</si>
  <si>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</si>
  <si>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</si>
  <si>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</si>
  <si>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</si>
  <si>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</si>
  <si>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</si>
  <si>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</si>
  <si>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</si>
  <si>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</si>
  <si>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</si>
  <si>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</si>
  <si>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</si>
  <si>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</si>
  <si>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</si>
  <si>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</si>
  <si>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</si>
  <si>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</si>
  <si>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</si>
  <si>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</si>
  <si>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</si>
  <si>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</si>
  <si>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</si>
  <si>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</si>
  <si>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</si>
  <si>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</si>
  <si>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</si>
  <si>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</si>
  <si>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</si>
  <si>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</si>
  <si>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</si>
  <si>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</si>
  <si>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</si>
  <si>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</si>
  <si>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</si>
  <si>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</si>
  <si>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</si>
  <si>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</si>
  <si>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</si>
  <si>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</si>
  <si>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</si>
  <si>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</si>
  <si>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</si>
  <si>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</si>
  <si>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</si>
  <si>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</si>
  <si>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</si>
  <si>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</si>
  <si>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</si>
  <si>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</si>
  <si>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</si>
  <si>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</si>
  <si>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</si>
  <si>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</si>
  <si>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</si>
  <si>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</si>
  <si>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</si>
  <si>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</si>
  <si>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</si>
  <si>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</si>
  <si>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</si>
  <si>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</si>
  <si>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</si>
  <si>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</si>
  <si>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</si>
  <si>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</si>
  <si>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</si>
  <si>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</si>
  <si>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</si>
  <si>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</si>
  <si>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</si>
  <si>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</si>
  <si>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</si>
  <si>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</si>
  <si>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</si>
  <si>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</si>
  <si>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</si>
  <si>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</si>
  <si>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</si>
  <si>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</si>
  <si>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</si>
  <si>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</si>
  <si>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</si>
  <si>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</si>
  <si>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</si>
  <si>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</si>
  <si>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</si>
  <si>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</si>
  <si>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</si>
  <si>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</si>
  <si>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</si>
  <si>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</si>
  <si>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</si>
  <si>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</si>
  <si>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</si>
  <si>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</si>
  <si>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</si>
  <si>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</si>
  <si>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</si>
  <si>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</si>
  <si>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</si>
  <si>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</si>
  <si>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</si>
  <si>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</si>
  <si>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</si>
  <si>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</si>
  <si>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</si>
  <si>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</si>
  <si>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</si>
  <si>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</si>
  <si>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</si>
  <si>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</si>
  <si>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</si>
  <si>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</si>
  <si>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</si>
  <si>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</si>
  <si>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</si>
  <si>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</si>
  <si>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</si>
  <si>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</si>
  <si>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</si>
  <si>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</si>
  <si>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</si>
  <si>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</si>
  <si>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</si>
  <si>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</si>
  <si>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</si>
  <si>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</si>
  <si>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</si>
  <si>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</si>
  <si>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</si>
  <si>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</si>
  <si>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</si>
  <si>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</si>
  <si>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</si>
  <si>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</si>
  <si>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</si>
  <si>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</si>
  <si>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</si>
  <si>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</si>
  <si>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</si>
  <si>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</si>
  <si>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</si>
  <si>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</si>
  <si>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</si>
  <si>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</si>
  <si>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</si>
  <si>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</si>
  <si>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</si>
  <si>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</si>
  <si>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</si>
  <si>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</si>
  <si>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</si>
  <si>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</si>
  <si>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</si>
  <si>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</si>
  <si>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</si>
  <si>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</si>
  <si>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</si>
  <si>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</si>
  <si>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</si>
  <si>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</si>
  <si>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</si>
  <si>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</si>
  <si>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</si>
  <si>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</si>
  <si>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</si>
  <si>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</si>
  <si>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</si>
  <si>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</si>
  <si>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</si>
  <si>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</si>
  <si>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</si>
  <si>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</si>
  <si>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</si>
  <si>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</si>
  <si>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</si>
  <si>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</si>
  <si>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</si>
  <si>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</si>
  <si>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</si>
  <si>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</si>
  <si>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</si>
  <si>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</si>
  <si>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</si>
  <si>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</si>
  <si>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</si>
  <si>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</si>
  <si>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</si>
  <si>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</si>
  <si>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</si>
  <si>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</si>
  <si>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</si>
  <si>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</si>
  <si>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</si>
  <si>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</si>
  <si>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</si>
  <si>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</si>
  <si>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</si>
  <si>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</si>
  <si>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</si>
  <si>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</si>
  <si>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</si>
  <si>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</si>
  <si>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</si>
  <si>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</si>
  <si>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</si>
  <si>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</si>
  <si>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</si>
  <si>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</si>
  <si>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</si>
  <si>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</si>
  <si>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</si>
  <si>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</si>
  <si>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</si>
  <si>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</si>
  <si>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</si>
  <si>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</si>
  <si>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</si>
  <si>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</si>
  <si>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</si>
  <si>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</si>
  <si>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</si>
  <si>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</si>
  <si>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</si>
  <si>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</si>
  <si>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</si>
  <si>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</si>
  <si>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</si>
  <si>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</si>
  <si>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</si>
  <si>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</si>
  <si>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</si>
  <si>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</si>
  <si>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</si>
  <si>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</si>
  <si>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</si>
  <si>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</si>
  <si>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</si>
  <si>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</si>
  <si>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</si>
  <si>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</si>
  <si>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</si>
  <si>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</si>
  <si>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</si>
  <si>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</si>
  <si>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</si>
  <si>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</si>
  <si>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</si>
  <si>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</si>
  <si>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</si>
  <si>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</si>
  <si>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</si>
  <si>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</si>
  <si>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</si>
  <si>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</si>
  <si>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</si>
  <si>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</si>
  <si>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</si>
  <si>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</si>
  <si>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</si>
  <si>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</si>
  <si>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</si>
  <si>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</si>
  <si>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</si>
  <si>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</si>
  <si>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</si>
  <si>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</si>
  <si>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</si>
  <si>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</si>
  <si>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</si>
  <si>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</si>
  <si>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</si>
  <si>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</si>
  <si>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</si>
  <si>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</si>
  <si>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</si>
  <si>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</si>
  <si>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</si>
  <si>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</si>
  <si>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</si>
  <si>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</si>
  <si>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</si>
  <si>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</si>
  <si>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</si>
  <si>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</si>
  <si>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</si>
  <si>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</si>
  <si>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</si>
  <si>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</si>
  <si>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</si>
  <si>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</si>
  <si>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</si>
  <si>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</si>
  <si>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</si>
  <si>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</si>
  <si>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</si>
  <si>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</si>
  <si>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</si>
  <si>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</si>
  <si>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</si>
  <si>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</si>
  <si>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</si>
  <si>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</si>
  <si>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</si>
  <si>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</si>
  <si>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</si>
  <si>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</si>
  <si>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</si>
  <si>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</si>
  <si>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</si>
  <si>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</si>
  <si>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</si>
  <si>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</si>
  <si>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</si>
  <si>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</si>
  <si>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</si>
  <si>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</si>
  <si>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</si>
  <si>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</si>
  <si>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</si>
  <si>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</si>
  <si>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</si>
  <si>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</si>
  <si>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</si>
  <si>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</si>
  <si>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</si>
  <si>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</si>
  <si>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</si>
  <si>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</si>
  <si>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</si>
  <si>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</si>
  <si>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</si>
  <si>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</si>
  <si>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</si>
  <si>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</si>
  <si>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</si>
  <si>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</si>
  <si>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</si>
  <si>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</si>
  <si>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</si>
  <si>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</si>
  <si>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</si>
  <si>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</si>
  <si>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</si>
  <si>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</si>
  <si>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</si>
  <si>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</si>
  <si>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</si>
  <si>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</si>
  <si>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</si>
  <si>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</si>
  <si>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</si>
  <si>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</si>
  <si>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</si>
  <si>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</si>
  <si>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</si>
  <si>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</si>
  <si>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</si>
  <si>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</si>
  <si>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</si>
  <si>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</si>
  <si>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</si>
  <si>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</si>
  <si>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</si>
  <si>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</si>
  <si>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</si>
  <si>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</si>
  <si>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</si>
  <si>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</si>
  <si>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</si>
  <si>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</si>
  <si>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</si>
  <si>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</si>
  <si>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</si>
  <si>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</si>
  <si>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</si>
  <si>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</si>
  <si>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</si>
  <si>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</si>
  <si>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</si>
  <si>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</si>
  <si>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</si>
  <si>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</si>
  <si>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</si>
  <si>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</si>
  <si>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</si>
  <si>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</si>
  <si>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</si>
  <si>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</si>
  <si>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</si>
  <si>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</si>
  <si>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</si>
  <si>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</si>
  <si>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</si>
  <si>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</si>
  <si>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</si>
  <si>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</si>
  <si>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</si>
  <si>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</si>
  <si>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</si>
  <si>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</si>
  <si>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</si>
  <si>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</si>
  <si>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</si>
  <si>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</si>
  <si>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</si>
  <si>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</si>
  <si>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</si>
  <si>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</si>
  <si>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</si>
  <si>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</si>
  <si>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</si>
  <si>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</si>
  <si>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</si>
  <si>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</si>
  <si>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</si>
  <si>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</si>
  <si>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</si>
  <si>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</si>
  <si>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</si>
  <si>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</si>
  <si>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</si>
  <si>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</si>
  <si>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</si>
  <si>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</si>
  <si>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</si>
  <si>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</si>
  <si>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</si>
  <si>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</si>
  <si>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</si>
  <si>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</si>
  <si>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</si>
  <si>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</si>
  <si>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</si>
  <si>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</si>
  <si>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</si>
  <si>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</si>
  <si>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</si>
  <si>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</si>
  <si>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</si>
  <si>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</si>
  <si>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</si>
  <si>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</si>
  <si>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</si>
  <si>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</si>
  <si>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</si>
  <si>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</si>
  <si>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</si>
  <si>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</si>
  <si>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</si>
  <si>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</si>
  <si>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</si>
  <si>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</si>
  <si>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</si>
  <si>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</si>
  <si>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</si>
  <si>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</si>
  <si>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</si>
  <si>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</si>
  <si>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</si>
  <si>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</si>
  <si>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</si>
  <si>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</si>
  <si>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</si>
  <si>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</si>
  <si>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</si>
  <si>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</si>
  <si>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</si>
  <si>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</si>
  <si>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</si>
  <si>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</si>
  <si>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</si>
  <si>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</si>
  <si>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</si>
  <si>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</si>
  <si>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</si>
  <si>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</si>
  <si>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</si>
  <si>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</si>
  <si>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</si>
  <si>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</si>
  <si>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</si>
  <si>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</si>
  <si>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</si>
  <si>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</si>
  <si>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</si>
  <si>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</si>
  <si>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</si>
  <si>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</si>
  <si>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</si>
  <si>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</si>
  <si>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</si>
  <si>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</si>
  <si>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</si>
  <si>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</si>
  <si>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</si>
  <si>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</si>
  <si>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</si>
  <si>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</si>
  <si>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</si>
  <si>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</si>
  <si>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</si>
  <si>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</si>
  <si>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</si>
  <si>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</si>
  <si>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</si>
  <si>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</si>
  <si>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</si>
  <si>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</si>
  <si>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</si>
  <si>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</si>
  <si>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</si>
  <si>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</si>
  <si>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</si>
  <si>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</si>
  <si>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</si>
  <si>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</si>
  <si>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</si>
  <si>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</si>
  <si>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</si>
  <si>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</si>
  <si>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</si>
  <si>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</si>
  <si>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</si>
  <si>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</si>
  <si>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</si>
  <si>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</si>
  <si>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</si>
  <si>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</si>
  <si>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</si>
  <si>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</si>
  <si>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</si>
  <si>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</si>
  <si>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</si>
  <si>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</si>
  <si>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</si>
  <si>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</si>
  <si>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</si>
  <si>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</si>
  <si>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</si>
  <si>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</si>
  <si>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</si>
  <si>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</si>
  <si>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</si>
  <si>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</si>
  <si>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</si>
  <si>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</si>
  <si>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</si>
  <si>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</si>
  <si>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</si>
  <si>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</si>
  <si>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</si>
  <si>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</si>
  <si>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</si>
  <si>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</si>
  <si>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</si>
  <si>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</si>
  <si>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</si>
  <si>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</si>
  <si>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</si>
  <si>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</si>
  <si>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</si>
  <si>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</si>
  <si>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</si>
  <si>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</si>
  <si>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</si>
  <si>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</si>
  <si>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</si>
  <si>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</si>
  <si>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</si>
  <si>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</si>
  <si>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</si>
  <si>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</si>
  <si>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</si>
  <si>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</si>
  <si>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</si>
  <si>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</si>
  <si>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</si>
  <si>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</si>
  <si>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</si>
  <si>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</si>
  <si>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</si>
  <si>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</si>
  <si>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</si>
  <si>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</si>
  <si>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</si>
  <si>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</si>
  <si>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</si>
  <si>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</si>
  <si>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</si>
  <si>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</si>
  <si>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</si>
  <si>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</si>
  <si>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</si>
  <si>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</si>
  <si>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</si>
  <si>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</si>
  <si>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</si>
  <si>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</si>
  <si>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</si>
  <si>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</si>
  <si>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</si>
  <si>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</si>
  <si>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</si>
  <si>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</si>
  <si>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</si>
  <si>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</si>
  <si>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</si>
  <si>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</si>
  <si>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</si>
  <si>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</si>
  <si>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</si>
  <si>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</si>
  <si>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</si>
  <si>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</si>
  <si>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</si>
  <si>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</si>
  <si>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</si>
  <si>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</si>
  <si>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</si>
  <si>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</si>
  <si>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</si>
  <si>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</si>
  <si>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</si>
  <si>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</si>
  <si>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</si>
  <si>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</si>
  <si>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</si>
  <si>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</si>
  <si>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</si>
  <si>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</si>
  <si>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</si>
  <si>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</si>
  <si>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</si>
  <si>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</si>
  <si>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</si>
  <si>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</si>
  <si>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</si>
  <si>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</si>
  <si>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</si>
  <si>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</si>
  <si>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</si>
  <si>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</si>
  <si>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</si>
  <si>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</si>
  <si>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</si>
  <si>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</si>
  <si>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</si>
  <si>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</si>
  <si>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</si>
  <si>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</si>
  <si>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</si>
  <si>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</si>
  <si>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</si>
  <si>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</si>
  <si>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</si>
  <si>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</si>
  <si>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</si>
  <si>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</si>
  <si>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</si>
  <si>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</si>
  <si>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</si>
  <si>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</si>
  <si>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</si>
  <si>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</si>
  <si>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</si>
  <si>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</si>
  <si>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</si>
  <si>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</si>
  <si>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</si>
  <si>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</si>
  <si>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</si>
  <si>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</si>
  <si>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</si>
  <si>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</si>
  <si>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</si>
  <si>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</si>
  <si>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</si>
  <si>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</si>
  <si>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</si>
  <si>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</si>
  <si>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</si>
  <si>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</si>
  <si>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</si>
  <si>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</si>
  <si>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</si>
  <si>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</si>
  <si>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</si>
  <si>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</si>
  <si>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</si>
  <si>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</si>
  <si>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</si>
  <si>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</si>
  <si>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</si>
  <si>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</si>
  <si>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</si>
  <si>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</si>
  <si>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</si>
  <si>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</si>
  <si>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</si>
  <si>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</si>
  <si>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</si>
  <si>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</si>
  <si>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</si>
  <si>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</si>
  <si>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</si>
  <si>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</si>
  <si>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</si>
  <si>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</si>
  <si>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</si>
  <si>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</si>
  <si>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</si>
  <si>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</si>
  <si>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</si>
  <si>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</si>
  <si>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</si>
  <si>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</si>
  <si>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</si>
  <si>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</si>
  <si>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</si>
  <si>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</si>
  <si>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</si>
  <si>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</si>
  <si>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</si>
  <si>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</si>
  <si>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</si>
  <si>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</si>
  <si>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</si>
  <si>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</si>
  <si>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</si>
  <si>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</si>
  <si>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</si>
  <si>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</si>
  <si>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</si>
  <si>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</si>
  <si>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</si>
  <si>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</si>
  <si>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</si>
  <si>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</si>
  <si>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</si>
  <si>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</si>
  <si>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</si>
  <si>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</si>
  <si>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</si>
  <si>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</si>
  <si>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</si>
  <si>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</si>
  <si>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</si>
  <si>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</si>
  <si>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</si>
  <si>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</si>
  <si>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</si>
  <si>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</si>
  <si>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</si>
  <si>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</si>
  <si>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</si>
  <si>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</si>
  <si>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</si>
  <si>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</si>
  <si>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</si>
  <si>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</si>
  <si>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</si>
  <si>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</si>
  <si>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</si>
  <si>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</si>
  <si>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</si>
  <si>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</si>
  <si>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</si>
  <si>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</si>
  <si>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</si>
  <si>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</si>
  <si>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</si>
  <si>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</si>
  <si>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</si>
  <si>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</si>
  <si>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</si>
  <si>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</si>
  <si>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</si>
  <si>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</si>
  <si>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</si>
  <si>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</si>
  <si>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</si>
  <si>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</si>
  <si>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</si>
  <si>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</si>
  <si>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</si>
  <si>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</si>
  <si>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</si>
  <si>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</si>
  <si>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</si>
  <si>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</si>
  <si>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</si>
  <si>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</si>
  <si>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</si>
  <si>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</si>
  <si>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</si>
  <si>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</si>
  <si>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</si>
  <si>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</si>
  <si>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</si>
  <si>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</si>
  <si>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</si>
  <si>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</si>
  <si>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</si>
  <si>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</si>
  <si>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</si>
  <si>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</si>
  <si>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</si>
  <si>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</si>
  <si>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</si>
  <si>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</si>
  <si>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</si>
  <si>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</si>
  <si>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</si>
  <si>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</si>
  <si>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</si>
  <si>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</si>
  <si>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</si>
  <si>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</si>
  <si>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</si>
  <si>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</si>
  <si>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</si>
  <si>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</si>
  <si>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</si>
  <si>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</si>
  <si>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</si>
  <si>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</si>
  <si>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</si>
  <si>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</si>
  <si>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</si>
  <si>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</si>
  <si>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</si>
  <si>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</si>
  <si>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</si>
  <si>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</si>
  <si>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</si>
  <si>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</si>
  <si>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</si>
  <si>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</si>
  <si>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</si>
  <si>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</si>
  <si>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</si>
  <si>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</si>
  <si>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</si>
  <si>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</si>
  <si>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</si>
  <si>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</si>
  <si>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</si>
  <si>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</si>
  <si>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</si>
  <si>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</si>
  <si>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</si>
  <si>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</si>
  <si>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</si>
  <si>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</si>
  <si>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</si>
  <si>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</si>
  <si>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</si>
  <si>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</si>
  <si>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</si>
  <si>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</si>
  <si>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</si>
  <si>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</si>
  <si>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</si>
  <si>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</si>
  <si>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</si>
  <si>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</si>
  <si>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</si>
  <si>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</si>
  <si>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</si>
  <si>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</si>
  <si>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</si>
  <si>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</si>
  <si>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</si>
  <si>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</si>
  <si>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</si>
  <si>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</si>
  <si>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</si>
  <si>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</si>
  <si>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</si>
  <si>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</si>
  <si>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</si>
  <si>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</si>
  <si>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</si>
  <si>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</si>
  <si>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</si>
  <si>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</si>
  <si>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</si>
  <si>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</si>
  <si>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</si>
  <si>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</si>
  <si>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</si>
  <si>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</si>
  <si>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</si>
  <si>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</si>
  <si>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</si>
  <si>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</si>
  <si>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</si>
  <si>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</si>
  <si>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</si>
  <si>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</si>
  <si>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</si>
  <si>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</si>
  <si>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</si>
  <si>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</si>
  <si>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</si>
  <si>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</si>
  <si>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</si>
  <si>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</si>
  <si>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</si>
  <si>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</si>
  <si>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</si>
  <si>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</si>
  <si>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</si>
  <si>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</si>
  <si>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</si>
  <si>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</si>
  <si>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</si>
  <si>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</si>
  <si>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</si>
  <si>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</si>
  <si>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</si>
  <si>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</si>
  <si>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</si>
  <si>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</si>
  <si>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</si>
  <si>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</si>
  <si>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</si>
  <si>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</si>
  <si>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</si>
  <si>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</si>
  <si>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</si>
  <si>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</si>
  <si>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</si>
  <si>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</si>
  <si>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</si>
  <si>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</si>
  <si>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</si>
  <si>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</si>
  <si>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</si>
  <si>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</si>
  <si>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</si>
  <si>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</si>
  <si>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</si>
  <si>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</si>
  <si>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</si>
  <si>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</si>
  <si>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</si>
  <si>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</si>
  <si>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</si>
  <si>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</si>
  <si>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</si>
  <si>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</si>
  <si>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</si>
  <si>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</si>
  <si>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</si>
  <si>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</si>
  <si>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</si>
  <si>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</si>
  <si>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</si>
  <si>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</si>
  <si>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</si>
  <si>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</si>
  <si>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</si>
  <si>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</si>
  <si>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</si>
  <si>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</si>
  <si>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</si>
  <si>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</si>
  <si>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</si>
  <si>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</si>
  <si>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</si>
  <si>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</si>
  <si>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</si>
  <si>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</si>
  <si>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</si>
  <si>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</si>
  <si>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</si>
  <si>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</si>
  <si>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</si>
  <si>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</si>
  <si>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</si>
  <si>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</si>
  <si>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</si>
  <si>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</si>
  <si>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</si>
  <si>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</si>
  <si>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</si>
  <si>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</si>
  <si>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</si>
  <si>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</si>
  <si>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</si>
  <si>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</si>
  <si>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</si>
  <si>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</si>
  <si>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</si>
  <si>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</si>
  <si>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</si>
  <si>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</si>
  <si>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</si>
  <si>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</si>
  <si>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</si>
  <si>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</si>
  <si>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</si>
  <si>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</si>
  <si>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</si>
  <si>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</si>
  <si>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</si>
  <si>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</si>
  <si>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</si>
  <si>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</si>
  <si>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</si>
  <si>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</si>
  <si>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</si>
  <si>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</si>
  <si>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</si>
  <si>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</si>
  <si>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</si>
  <si>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</si>
  <si>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</si>
  <si>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</si>
  <si>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</si>
  <si>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</si>
  <si>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</si>
  <si>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</si>
  <si>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</si>
  <si>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</si>
  <si>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</si>
  <si>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</si>
  <si>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</si>
  <si>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</si>
  <si>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</si>
  <si>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</si>
  <si>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</si>
  <si>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</si>
  <si>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</si>
  <si>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</si>
  <si>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</si>
  <si>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</si>
  <si>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</si>
  <si>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</si>
  <si>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</si>
  <si>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</si>
  <si>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</si>
  <si>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</si>
  <si>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</si>
  <si>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</si>
  <si>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</si>
  <si>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</si>
  <si>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</si>
  <si>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</si>
  <si>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</si>
  <si>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</si>
  <si>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</si>
  <si>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</si>
  <si>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</si>
  <si>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</si>
  <si>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</si>
  <si>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</si>
  <si>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</si>
  <si>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</si>
  <si>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</si>
  <si>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</si>
  <si>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</si>
  <si>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</si>
  <si>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</si>
  <si>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</si>
  <si>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</si>
  <si>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</si>
  <si>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</si>
  <si>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</si>
  <si>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</si>
  <si>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</si>
  <si>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</si>
  <si>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</si>
  <si>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</si>
  <si>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</si>
  <si>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</si>
  <si>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</si>
  <si>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</si>
  <si>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</si>
  <si>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</si>
  <si>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</si>
  <si>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</si>
  <si>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</si>
  <si>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</si>
  <si>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</si>
  <si>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</si>
  <si>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</si>
  <si>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</si>
  <si>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</si>
  <si>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</si>
  <si>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</si>
  <si>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</si>
  <si>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</si>
  <si>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</si>
  <si>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</si>
  <si>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</si>
  <si>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</si>
  <si>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</si>
  <si>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</si>
  <si>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</si>
  <si>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</si>
  <si>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</si>
  <si>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</si>
  <si>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</si>
  <si>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</si>
  <si>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</si>
  <si>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</si>
  <si>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</si>
  <si>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</si>
  <si>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</si>
  <si>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</si>
  <si>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</si>
  <si>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</si>
  <si>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</si>
  <si>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</si>
  <si>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</si>
  <si>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</si>
  <si>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</si>
  <si>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</si>
  <si>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</si>
  <si>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</si>
  <si>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</si>
  <si>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</si>
  <si>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</si>
  <si>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</si>
  <si>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</si>
  <si>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</si>
  <si>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</si>
  <si>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</si>
  <si>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</si>
  <si>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</si>
  <si>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</si>
  <si>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</si>
  <si>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</si>
  <si>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</si>
  <si>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</si>
  <si>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</si>
  <si>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</si>
  <si>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</si>
  <si>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</si>
  <si>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</si>
  <si>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</si>
  <si>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</si>
  <si>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</si>
  <si>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</si>
  <si>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</si>
  <si>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</si>
  <si>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</si>
  <si>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</si>
  <si>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</si>
  <si>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</si>
  <si>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</si>
  <si>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</si>
  <si>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</si>
  <si>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</si>
  <si>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</si>
  <si>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</si>
  <si>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</si>
  <si>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</si>
  <si>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</si>
  <si>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</si>
  <si>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</si>
  <si>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</si>
  <si>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</si>
  <si>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</si>
  <si>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</si>
  <si>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</si>
  <si>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</si>
  <si>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</si>
  <si>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</si>
  <si>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</si>
  <si>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</si>
  <si>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</si>
  <si>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</si>
  <si>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</si>
  <si>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</si>
  <si>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</si>
  <si>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</si>
  <si>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</si>
  <si>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</si>
  <si>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</si>
  <si>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</si>
  <si>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</si>
  <si>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</si>
  <si>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</si>
  <si>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</si>
  <si>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</si>
  <si>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</si>
  <si>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</si>
  <si>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</si>
  <si>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</si>
  <si>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</si>
  <si>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</si>
  <si>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</si>
  <si>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</si>
  <si>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</si>
  <si>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</si>
  <si>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</si>
  <si>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</si>
  <si>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</si>
  <si>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</si>
  <si>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</si>
  <si>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</si>
  <si>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</si>
  <si>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</si>
  <si>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</si>
  <si>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</si>
  <si>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</si>
  <si>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</si>
  <si>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</si>
  <si>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</si>
  <si>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</si>
  <si>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</si>
  <si>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</si>
  <si>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</si>
  <si>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</si>
  <si>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</si>
  <si>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</si>
  <si>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</si>
  <si>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</si>
  <si>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</si>
  <si>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</si>
  <si>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</si>
  <si>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</si>
  <si>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</si>
  <si>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</si>
  <si>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</si>
  <si>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</si>
  <si>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</si>
  <si>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</si>
  <si>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</si>
  <si>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</si>
  <si>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</si>
  <si>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</si>
  <si>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</si>
  <si>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</si>
  <si>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</si>
  <si>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</si>
  <si>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</si>
  <si>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</si>
  <si>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</si>
  <si>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</si>
  <si>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</si>
  <si>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</si>
  <si>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</si>
  <si>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</si>
  <si>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</si>
  <si>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</si>
  <si>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</si>
  <si>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</si>
  <si>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</si>
  <si>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</si>
  <si>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</si>
  <si>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</si>
  <si>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</si>
  <si>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</si>
  <si>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</si>
  <si>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</si>
  <si>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</si>
  <si>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</si>
  <si>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</si>
  <si>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</si>
  <si>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</si>
  <si>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</si>
  <si>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</si>
  <si>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</si>
  <si>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</si>
  <si>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</si>
  <si>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</si>
  <si>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</si>
  <si>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</si>
  <si>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</si>
  <si>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</si>
  <si>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</si>
  <si>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</si>
  <si>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</si>
  <si>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</si>
  <si>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</si>
  <si>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</si>
  <si>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</si>
  <si>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</si>
  <si>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</si>
  <si>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</si>
  <si>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</si>
  <si>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</si>
  <si>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</si>
  <si>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</si>
  <si>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</si>
  <si>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</si>
  <si>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</si>
  <si>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</si>
  <si>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</si>
  <si>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</si>
  <si>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</si>
  <si>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</si>
  <si>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</si>
  <si>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</si>
  <si>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</si>
  <si>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</si>
  <si>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</si>
  <si>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</si>
  <si>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</si>
  <si>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</si>
  <si>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</si>
  <si>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</si>
  <si>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</si>
  <si>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</si>
  <si>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</si>
  <si>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</si>
  <si>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</si>
  <si>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</si>
  <si>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</si>
  <si>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</si>
  <si>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</si>
  <si>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</si>
  <si>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</si>
  <si>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</si>
  <si>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</si>
  <si>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</si>
  <si>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</si>
  <si>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</si>
  <si>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</si>
  <si>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</si>
  <si>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</si>
  <si>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</si>
  <si>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</si>
  <si>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</si>
  <si>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</si>
  <si>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</si>
  <si>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</si>
  <si>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</si>
  <si>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</si>
  <si>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</si>
  <si>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</si>
  <si>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</si>
  <si>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</si>
  <si>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</si>
  <si>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</si>
  <si>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</si>
  <si>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</si>
  <si>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</si>
  <si>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</si>
  <si>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</si>
  <si>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</si>
  <si>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</si>
  <si>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</si>
  <si>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</si>
  <si>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</si>
  <si>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</si>
  <si>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</si>
  <si>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</si>
  <si>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</si>
  <si>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</si>
  <si>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</si>
  <si>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</si>
  <si>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</si>
  <si>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</si>
  <si>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</si>
  <si>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</si>
  <si>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</si>
  <si>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</si>
  <si>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</si>
  <si>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</si>
  <si>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</si>
  <si>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</si>
  <si>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</si>
  <si>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</si>
  <si>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</si>
  <si>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</si>
  <si>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</si>
  <si>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</si>
  <si>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</si>
  <si>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</si>
  <si>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</si>
  <si>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</si>
  <si>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</si>
  <si>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</si>
  <si>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</si>
  <si>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</si>
  <si>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</si>
  <si>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</si>
  <si>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</si>
  <si>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</si>
  <si>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</si>
  <si>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</si>
  <si>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</si>
  <si>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</si>
  <si>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</si>
  <si>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</si>
  <si>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</si>
  <si>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</si>
  <si>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</si>
  <si>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</si>
  <si>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</si>
  <si>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</si>
  <si>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</si>
  <si>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</si>
  <si>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</si>
  <si>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</si>
  <si>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</si>
  <si>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</si>
  <si>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</si>
  <si>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</si>
  <si>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</si>
  <si>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</si>
  <si>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</si>
  <si>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</si>
  <si>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</si>
  <si>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</si>
  <si>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</si>
  <si>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</si>
  <si>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</si>
  <si>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</si>
  <si>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</si>
  <si>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</si>
  <si>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</si>
  <si>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</si>
  <si>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</si>
  <si>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</si>
  <si>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</si>
  <si>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</si>
  <si>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</si>
  <si>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</si>
  <si>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</si>
  <si>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</si>
  <si>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</si>
  <si>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</si>
  <si>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</si>
  <si>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</si>
  <si>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</si>
  <si>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</si>
  <si>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</si>
  <si>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</si>
  <si>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</si>
  <si>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</si>
  <si>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</si>
  <si>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</si>
  <si>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</si>
  <si>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</si>
  <si>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</si>
  <si>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</si>
  <si>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</si>
  <si>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</si>
  <si>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</si>
  <si>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</si>
  <si>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</si>
  <si>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</si>
  <si>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</si>
  <si>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</si>
  <si>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</si>
  <si>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</si>
  <si>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</si>
  <si>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</si>
  <si>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</si>
  <si>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</si>
  <si>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</si>
  <si>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</si>
  <si>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</si>
  <si>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</si>
  <si>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</si>
  <si>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</si>
  <si>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</si>
  <si>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</si>
  <si>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</si>
  <si>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</si>
  <si>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</si>
  <si>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</si>
  <si>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</si>
  <si>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</si>
  <si>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</si>
  <si>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</si>
  <si>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</si>
  <si>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</si>
  <si>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</si>
  <si>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</si>
  <si>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</si>
  <si>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</si>
  <si>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</si>
  <si>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</si>
  <si>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</si>
  <si>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</si>
  <si>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</si>
  <si>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</si>
  <si>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</si>
  <si>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</si>
  <si>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</si>
  <si>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</si>
  <si>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</si>
  <si>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</si>
  <si>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</si>
  <si>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</si>
  <si>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</si>
  <si>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</si>
  <si>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</si>
  <si>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</si>
  <si>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</si>
  <si>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</si>
  <si>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</si>
  <si>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</si>
  <si>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</si>
  <si>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</si>
  <si>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</si>
  <si>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</si>
  <si>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</si>
  <si>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</si>
  <si>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</si>
  <si>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</si>
  <si>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</si>
  <si>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</si>
  <si>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</si>
  <si>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</si>
  <si>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</si>
  <si>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</si>
  <si>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</si>
  <si>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</si>
  <si>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</si>
  <si>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</si>
  <si>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</si>
  <si>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</si>
  <si>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</si>
  <si>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</si>
  <si>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</si>
  <si>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</si>
  <si>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</si>
  <si>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</si>
  <si>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</si>
  <si>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</si>
  <si>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</si>
  <si>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</si>
  <si>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</si>
  <si>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</si>
  <si>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</si>
  <si>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</si>
  <si>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</si>
  <si>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</si>
  <si>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</si>
  <si>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</si>
  <si>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</si>
  <si>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</si>
  <si>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</si>
  <si>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</si>
  <si>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</si>
  <si>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</si>
  <si>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</si>
  <si>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</si>
  <si>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</si>
  <si>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</si>
  <si>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</si>
  <si>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</si>
  <si>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</si>
  <si>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</si>
  <si>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</si>
  <si>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</si>
  <si>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</si>
  <si>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</si>
  <si>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</si>
  <si>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</si>
  <si>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</si>
  <si>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</si>
  <si>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</si>
  <si>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</si>
  <si>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</si>
  <si>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</si>
  <si>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</si>
  <si>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</si>
  <si>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</si>
  <si>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</si>
  <si>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</si>
  <si>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</si>
  <si>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</si>
  <si>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</si>
  <si>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</si>
  <si>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</si>
  <si>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</si>
  <si>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</si>
  <si>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</si>
  <si>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</si>
  <si>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</si>
  <si>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</si>
  <si>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</si>
  <si>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</si>
  <si>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</si>
  <si>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</si>
  <si>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</si>
  <si>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</si>
  <si>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</si>
  <si>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</si>
  <si>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</si>
  <si>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</si>
  <si>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</si>
  <si>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</si>
  <si>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</si>
  <si>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</si>
  <si>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</si>
  <si>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</si>
  <si>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</si>
  <si>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</si>
  <si>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</si>
  <si>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</si>
  <si>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</si>
  <si>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</si>
  <si>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</si>
  <si>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</si>
  <si>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</si>
  <si>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</si>
  <si>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</si>
  <si>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</si>
  <si>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</si>
  <si>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</si>
  <si>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</si>
  <si>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</si>
  <si>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</si>
  <si>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</si>
  <si>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</si>
  <si>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</si>
  <si>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</si>
  <si>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</si>
  <si>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</si>
  <si>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</si>
  <si>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</si>
  <si>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</si>
  <si>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</si>
  <si>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</si>
  <si>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</si>
  <si>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</si>
  <si>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</si>
  <si>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</si>
  <si>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</si>
  <si>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</si>
  <si>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</si>
  <si>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</si>
  <si>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</si>
  <si>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</si>
  <si>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</si>
  <si>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</si>
  <si>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</si>
  <si>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</si>
  <si>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</si>
  <si>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</si>
  <si>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</si>
  <si>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</si>
  <si>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</si>
  <si>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</si>
  <si>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</si>
  <si>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</si>
  <si>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</si>
  <si>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</si>
  <si>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</si>
  <si>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</si>
  <si>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</si>
  <si>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</si>
  <si>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</si>
  <si>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</si>
  <si>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</si>
  <si>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</si>
  <si>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</si>
  <si>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</si>
  <si>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</si>
  <si>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</si>
  <si>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</si>
  <si>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</si>
  <si>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</si>
  <si>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</si>
  <si>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</si>
  <si>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</si>
  <si>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</si>
  <si>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</si>
  <si>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</si>
  <si>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</si>
  <si>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</si>
  <si>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</si>
  <si>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</si>
  <si>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</si>
  <si>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</si>
  <si>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</si>
  <si>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</si>
  <si>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</si>
  <si>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</si>
  <si>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</si>
  <si>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</si>
  <si>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</si>
  <si>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</si>
  <si>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</si>
  <si>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</si>
  <si>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</si>
  <si>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</si>
  <si>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</si>
  <si>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</si>
  <si>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</si>
  <si>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</si>
  <si>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</si>
  <si>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</si>
  <si>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</si>
  <si>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</si>
  <si>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</si>
  <si>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</si>
  <si>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</si>
  <si>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</si>
  <si>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</si>
  <si>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</si>
  <si>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</si>
  <si>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</si>
  <si>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</si>
  <si>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</si>
  <si>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</si>
  <si>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</si>
  <si>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</si>
  <si>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</si>
  <si>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</si>
  <si>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</si>
  <si>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</si>
  <si>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</si>
  <si>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</si>
  <si>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</si>
  <si>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</si>
  <si>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</si>
  <si>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</si>
  <si>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</si>
  <si>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</si>
  <si>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</si>
  <si>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</si>
  <si>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</si>
  <si>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</si>
  <si>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</si>
  <si>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</si>
  <si>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</si>
  <si>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</si>
  <si>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</si>
  <si>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</si>
  <si>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</si>
  <si>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</si>
  <si>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</si>
  <si>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</si>
  <si>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</si>
  <si>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</si>
  <si>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</si>
  <si>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</si>
  <si>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</si>
  <si>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</si>
  <si>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</si>
  <si>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</si>
  <si>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</si>
  <si>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</si>
  <si>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</si>
  <si>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</si>
  <si>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</si>
  <si>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</si>
  <si>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</si>
  <si>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</si>
  <si>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</si>
  <si>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</si>
  <si>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</si>
  <si>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</si>
  <si>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</si>
  <si>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</si>
  <si>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</si>
  <si>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</si>
  <si>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</si>
  <si>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</si>
  <si>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</si>
  <si>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</si>
  <si>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</si>
  <si>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</si>
  <si>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</si>
  <si>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</si>
  <si>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</si>
  <si>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</si>
  <si>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</si>
  <si>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</si>
  <si>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</si>
  <si>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</si>
  <si>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</si>
  <si>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</si>
  <si>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</si>
  <si>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</si>
  <si>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</si>
  <si>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</si>
  <si>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</si>
  <si>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</si>
  <si>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</si>
  <si>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</si>
  <si>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</si>
  <si>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</si>
  <si>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</si>
  <si>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</si>
  <si>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</si>
  <si>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</si>
  <si>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</si>
  <si>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</si>
  <si>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</si>
  <si>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</si>
  <si>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</si>
  <si>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</si>
  <si>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</si>
  <si>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</si>
  <si>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</si>
  <si>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</si>
  <si>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</si>
  <si>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</si>
  <si>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</si>
  <si>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</si>
  <si>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</si>
  <si>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</si>
  <si>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</si>
  <si>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</si>
  <si>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</si>
  <si>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</si>
  <si>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</si>
  <si>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</si>
  <si>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</si>
  <si>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</si>
  <si>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</si>
  <si>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</si>
  <si>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</si>
  <si>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</si>
  <si>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</si>
  <si>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</si>
  <si>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</si>
  <si>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</si>
  <si>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</si>
  <si>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</si>
  <si>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</si>
  <si>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</si>
  <si>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</si>
  <si>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</si>
  <si>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</si>
  <si>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</si>
  <si>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</si>
  <si>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</si>
  <si>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</si>
  <si>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</si>
  <si>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</si>
  <si>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</si>
  <si>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</si>
  <si>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</si>
  <si>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</si>
  <si>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</si>
  <si>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</si>
  <si>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</si>
  <si>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</si>
  <si>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</si>
  <si>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</si>
  <si>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</si>
  <si>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</si>
  <si>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</si>
  <si>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</si>
  <si>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</si>
  <si>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</si>
  <si>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</si>
  <si>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</si>
  <si>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</si>
  <si>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</si>
  <si>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</si>
  <si>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</si>
  <si>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</si>
  <si>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</si>
  <si>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</si>
  <si>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</si>
  <si>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</si>
  <si>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</si>
  <si>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</si>
  <si>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</si>
  <si>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</si>
  <si>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</si>
  <si>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</si>
  <si>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</si>
  <si>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</si>
  <si>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</si>
  <si>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</si>
  <si>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</si>
  <si>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</si>
  <si>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</si>
  <si>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</si>
  <si>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</si>
  <si>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</si>
  <si>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</si>
  <si>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</si>
  <si>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</si>
  <si>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</si>
  <si>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</si>
  <si>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</si>
  <si>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</si>
  <si>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</si>
  <si>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</si>
  <si>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</si>
  <si>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</si>
  <si>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</si>
  <si>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</si>
  <si>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</si>
  <si>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</si>
  <si>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</si>
  <si>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</si>
  <si>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</si>
  <si>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</si>
  <si>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</si>
  <si>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</si>
  <si>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</si>
  <si>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</si>
  <si>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</si>
  <si>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</si>
  <si>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</si>
  <si>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</si>
  <si>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</si>
  <si>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</si>
  <si>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</si>
  <si>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</si>
  <si>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</si>
  <si>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</si>
  <si>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</si>
  <si>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</si>
  <si>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</si>
  <si>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</si>
  <si>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</si>
  <si>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</si>
  <si>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</si>
  <si>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</si>
  <si>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</si>
  <si>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</si>
  <si>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</si>
  <si>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</si>
  <si>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</si>
  <si>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</si>
  <si>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</si>
  <si>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</si>
  <si>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</si>
  <si>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</si>
  <si>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</si>
  <si>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</si>
  <si>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</si>
  <si>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</si>
  <si>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</si>
  <si>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</si>
  <si>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</si>
  <si>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</si>
  <si>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</si>
  <si>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</si>
  <si>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</si>
  <si>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</si>
  <si>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</si>
  <si>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</si>
  <si>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</si>
  <si>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</si>
  <si>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</si>
  <si>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</si>
  <si>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</si>
  <si>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</si>
  <si>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</si>
  <si>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</si>
  <si>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</si>
  <si>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</si>
  <si>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</si>
  <si>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</si>
  <si>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</si>
  <si>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</si>
  <si>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</si>
  <si>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</si>
  <si>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</si>
  <si>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</si>
  <si>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</si>
  <si>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</si>
  <si>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</si>
  <si>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</si>
  <si>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</si>
  <si>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</si>
  <si>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</si>
  <si>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</si>
  <si>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</si>
  <si>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</si>
  <si>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</si>
  <si>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</si>
  <si>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</si>
  <si>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</si>
  <si>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</si>
  <si>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</si>
  <si>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</si>
  <si>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</si>
  <si>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</si>
  <si>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</si>
  <si>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</si>
  <si>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</si>
  <si>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</si>
  <si>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</si>
  <si>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</si>
  <si>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</si>
  <si>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</si>
  <si>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</si>
  <si>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</si>
  <si>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</si>
  <si>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</si>
  <si>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</si>
  <si>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</si>
  <si>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</si>
  <si>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</si>
  <si>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</si>
  <si>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</si>
  <si>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</si>
  <si>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</si>
  <si>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</si>
  <si>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</si>
  <si>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</si>
  <si>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</si>
  <si>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</si>
  <si>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</si>
  <si>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</si>
  <si>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</si>
  <si>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</si>
  <si>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</si>
  <si>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</si>
  <si>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</si>
  <si>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</si>
  <si>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</si>
  <si>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</si>
  <si>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</si>
  <si>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</si>
  <si>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</si>
  <si>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</si>
  <si>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</si>
  <si>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</si>
  <si>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</si>
  <si>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</si>
  <si>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</si>
  <si>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</si>
  <si>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</si>
  <si>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</si>
  <si>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</si>
  <si>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</si>
  <si>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</si>
  <si>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</si>
  <si>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</si>
  <si>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</si>
  <si>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</si>
  <si>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</si>
  <si>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</si>
  <si>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</si>
  <si>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</si>
  <si>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</si>
  <si>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</si>
  <si>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</si>
  <si>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</si>
  <si>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</si>
  <si>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</si>
  <si>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</si>
  <si>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</si>
  <si>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</si>
  <si>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</si>
  <si>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</si>
  <si>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</si>
  <si>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</si>
  <si>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</si>
  <si>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</si>
  <si>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</si>
  <si>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</si>
  <si>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</si>
  <si>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</si>
  <si>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</si>
  <si>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</si>
  <si>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</si>
  <si>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</si>
  <si>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</si>
  <si>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</si>
  <si>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</si>
  <si>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</si>
  <si>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</si>
  <si>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</si>
  <si>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</si>
  <si>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</si>
  <si>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</si>
  <si>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</si>
  <si>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</si>
  <si>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</si>
  <si>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</si>
  <si>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</si>
  <si>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</si>
  <si>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</si>
  <si>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</si>
  <si>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</si>
  <si>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</si>
  <si>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</si>
  <si>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</si>
  <si>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</si>
  <si>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</si>
  <si>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</si>
  <si>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</si>
  <si>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</si>
  <si>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</si>
  <si>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</si>
  <si>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</si>
  <si>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</si>
  <si>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</si>
  <si>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</si>
  <si>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</si>
  <si>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</si>
  <si>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</si>
  <si>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</si>
  <si>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</si>
  <si>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</si>
  <si>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</si>
  <si>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</si>
  <si>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</si>
  <si>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</si>
  <si>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</si>
  <si>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</si>
  <si>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</si>
  <si>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</si>
  <si>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</si>
  <si>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</si>
  <si>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</si>
  <si>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</si>
  <si>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</si>
  <si>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</si>
  <si>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</si>
  <si>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</si>
  <si>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</si>
  <si>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</si>
  <si>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</si>
  <si>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</si>
  <si>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</si>
  <si>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</si>
  <si>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</si>
  <si>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</si>
  <si>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</si>
  <si>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</si>
  <si>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</si>
  <si>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</si>
  <si>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</si>
  <si>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</si>
  <si>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</si>
  <si>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</si>
  <si>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</si>
  <si>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</si>
  <si>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</si>
  <si>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</si>
  <si>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</si>
  <si>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</si>
  <si>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</si>
  <si>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</si>
  <si>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</si>
  <si>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</si>
  <si>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</si>
  <si>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</si>
  <si>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</si>
  <si>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</si>
  <si>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</si>
  <si>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</si>
  <si>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</si>
  <si>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</si>
  <si>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</si>
  <si>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</si>
  <si>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</si>
  <si>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</si>
  <si>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</si>
  <si>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</si>
  <si>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</si>
  <si>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</si>
  <si>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</si>
  <si>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</si>
  <si>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</si>
  <si>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</si>
  <si>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</si>
  <si>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</si>
  <si>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</si>
  <si>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</si>
  <si>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</si>
  <si>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</si>
  <si>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</si>
  <si>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</si>
  <si>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</si>
  <si>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</si>
  <si>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</si>
  <si>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</si>
  <si>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</si>
  <si>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</si>
  <si>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</si>
  <si>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</si>
  <si>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</si>
  <si>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</si>
  <si>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</si>
  <si>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</si>
  <si>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</si>
  <si>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</si>
  <si>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</si>
  <si>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</si>
  <si>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</si>
  <si>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</si>
  <si>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</si>
  <si>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</si>
  <si>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</si>
  <si>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</si>
  <si>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</si>
  <si>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</si>
  <si>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</si>
  <si>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</si>
  <si>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</si>
  <si>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</si>
  <si>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</si>
  <si>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</si>
  <si>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</si>
  <si>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</si>
  <si>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</si>
  <si>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</si>
  <si>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</si>
  <si>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</si>
  <si>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</si>
  <si>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</si>
  <si>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</si>
  <si>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</si>
  <si>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</si>
  <si>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</si>
  <si>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</si>
  <si>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</si>
  <si>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</si>
  <si>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</si>
  <si>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</si>
  <si>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</si>
  <si>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</si>
  <si>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</si>
  <si>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</si>
  <si>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</si>
  <si>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</si>
  <si>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</si>
  <si>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</si>
  <si>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</si>
  <si>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</si>
  <si>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</si>
  <si>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</si>
  <si>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</si>
  <si>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</si>
  <si>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</si>
  <si>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</si>
  <si>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</si>
  <si>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</si>
  <si>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</si>
  <si>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</si>
  <si>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</si>
  <si>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</si>
  <si>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</si>
  <si>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</si>
  <si>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</si>
  <si>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</si>
  <si>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</si>
  <si>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</si>
  <si>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</si>
  <si>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</si>
  <si>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</si>
  <si>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</si>
  <si>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</si>
  <si>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</si>
  <si>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</si>
  <si>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</si>
  <si>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</si>
  <si>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</si>
  <si>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</si>
  <si>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</si>
  <si>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</si>
  <si>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</si>
  <si>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</si>
  <si>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</si>
  <si>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</si>
  <si>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</si>
  <si>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</si>
  <si>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</si>
  <si>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</si>
  <si>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</si>
  <si>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</si>
  <si>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</si>
  <si>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</si>
  <si>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</si>
  <si>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</si>
  <si>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</si>
  <si>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</si>
  <si>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</si>
  <si>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</si>
  <si>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</si>
  <si>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</si>
  <si>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</si>
  <si>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</si>
  <si>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</si>
  <si>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</si>
  <si>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</si>
  <si>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</si>
  <si>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</si>
  <si>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</si>
  <si>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</si>
  <si>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</si>
  <si>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</si>
  <si>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</si>
  <si>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</si>
  <si>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</si>
  <si>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</si>
  <si>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</si>
  <si>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</si>
  <si>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</si>
  <si>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</si>
  <si>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</si>
  <si>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</si>
  <si>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</si>
  <si>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</si>
  <si>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</si>
  <si>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</si>
  <si>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</si>
  <si>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</si>
  <si>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</si>
  <si>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</si>
  <si>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</si>
  <si>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</si>
  <si>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</si>
  <si>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</si>
  <si>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</si>
  <si>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</si>
  <si>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</si>
  <si>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</si>
  <si>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</si>
  <si>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</si>
  <si>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</si>
  <si>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</si>
  <si>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</si>
  <si>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</si>
  <si>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</si>
  <si>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</si>
  <si>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</si>
  <si>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</si>
  <si>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</si>
  <si>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</si>
  <si>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</si>
  <si>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</si>
  <si>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</si>
  <si>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</si>
  <si>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</si>
  <si>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</si>
  <si>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</si>
  <si>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</si>
  <si>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</si>
  <si>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</si>
  <si>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</si>
  <si>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</si>
  <si>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</si>
  <si>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</si>
  <si>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</si>
  <si>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</si>
  <si>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</si>
  <si>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</si>
  <si>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</si>
  <si>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</si>
  <si>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</si>
  <si>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</si>
  <si>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</si>
  <si>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</si>
  <si>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</si>
  <si>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</si>
  <si>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</si>
  <si>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</si>
  <si>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</si>
  <si>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</si>
  <si>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</si>
  <si>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</si>
  <si>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</si>
  <si>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</si>
  <si>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</si>
  <si>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</si>
  <si>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</si>
  <si>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</si>
  <si>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</si>
  <si>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</si>
  <si>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</si>
  <si>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</si>
  <si>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</si>
  <si>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</si>
  <si>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</si>
  <si>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</si>
  <si>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</si>
  <si>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</si>
  <si>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</si>
  <si>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</si>
  <si>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</si>
  <si>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</si>
  <si>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</si>
  <si>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</si>
  <si>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</si>
  <si>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</si>
  <si>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</si>
  <si>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</si>
  <si>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</si>
  <si>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</si>
  <si>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</si>
  <si>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</si>
  <si>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</si>
  <si>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</si>
  <si>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</si>
  <si>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</si>
  <si>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</si>
  <si>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</si>
  <si>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</si>
  <si>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</si>
  <si>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</si>
  <si>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</si>
  <si>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</si>
  <si>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</si>
  <si>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</si>
  <si>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</si>
  <si>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</si>
  <si>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</si>
  <si>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</si>
  <si>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</si>
  <si>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</si>
  <si>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</si>
  <si>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</si>
  <si>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</si>
  <si>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</si>
  <si>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</si>
  <si>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</si>
  <si>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</si>
  <si>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</si>
  <si>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</si>
  <si>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</si>
  <si>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</si>
  <si>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</si>
  <si>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</si>
  <si>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</si>
  <si>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</si>
  <si>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</si>
  <si>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</si>
  <si>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</si>
  <si>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</si>
  <si>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</si>
  <si>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</si>
  <si>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</si>
  <si>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</si>
  <si>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</si>
  <si>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</si>
  <si>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</si>
  <si>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</si>
  <si>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</si>
  <si>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</si>
  <si>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</si>
  <si>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</si>
  <si>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</si>
  <si>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</si>
  <si>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</si>
  <si>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</si>
  <si>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</si>
  <si>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</si>
  <si>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</si>
  <si>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</si>
  <si>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</si>
  <si>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</si>
  <si>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</si>
  <si>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</si>
  <si>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</si>
  <si>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</si>
  <si>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</si>
  <si>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</si>
  <si>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</si>
  <si>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</si>
  <si>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</si>
  <si>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</si>
  <si>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</si>
  <si>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</si>
  <si>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</si>
  <si>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</si>
  <si>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</si>
  <si>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</si>
  <si>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</si>
  <si>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</si>
  <si>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</si>
  <si>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</si>
  <si>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</si>
  <si>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</si>
  <si>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</si>
  <si>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</si>
  <si>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</si>
  <si>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</si>
  <si>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</si>
  <si>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</si>
  <si>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</si>
  <si>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</si>
  <si>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</si>
  <si>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</si>
  <si>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</si>
  <si>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</si>
  <si>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</si>
  <si>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</si>
  <si>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</si>
  <si>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</si>
  <si>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</si>
  <si>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</si>
  <si>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</si>
  <si>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</si>
  <si>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</si>
  <si>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</si>
  <si>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</si>
  <si>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</si>
  <si>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</si>
  <si>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</si>
  <si>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</si>
  <si>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</si>
  <si>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</si>
  <si>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</si>
  <si>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</si>
  <si>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</si>
  <si>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</si>
  <si>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</si>
  <si>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</si>
  <si>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</si>
  <si>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</si>
  <si>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</si>
  <si>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</si>
  <si>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</si>
  <si>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</si>
  <si>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</si>
  <si>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</si>
  <si>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</si>
  <si>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</si>
  <si>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</si>
  <si>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</si>
  <si>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</si>
  <si>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</si>
  <si>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</si>
  <si>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</si>
  <si>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</si>
  <si>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</si>
  <si>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</si>
  <si>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</si>
  <si>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</si>
  <si>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</si>
  <si>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</si>
  <si>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</si>
  <si>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</si>
  <si>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</si>
  <si>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</si>
  <si>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</si>
  <si>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</si>
  <si>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</si>
  <si>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</si>
  <si>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</si>
  <si>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</si>
  <si>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</si>
  <si>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</si>
  <si>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</si>
  <si>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</si>
  <si>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</si>
  <si>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</si>
  <si>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</si>
  <si>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</si>
  <si>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</si>
  <si>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</si>
  <si>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</si>
  <si>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</si>
  <si>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</si>
  <si>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</si>
  <si>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</si>
  <si>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</si>
  <si>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</si>
  <si>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</si>
  <si>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</si>
  <si>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</si>
  <si>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</si>
  <si>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</si>
  <si>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</si>
  <si>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</si>
  <si>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</si>
  <si>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</si>
  <si>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</si>
  <si>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</si>
  <si>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</si>
  <si>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</si>
  <si>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</si>
  <si>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</si>
  <si>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</si>
  <si>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</si>
  <si>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</si>
  <si>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</si>
  <si>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</si>
  <si>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</si>
  <si>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</si>
  <si>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</si>
  <si>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</si>
  <si>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</si>
  <si>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</si>
  <si>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</si>
  <si>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</si>
  <si>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</si>
  <si>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</si>
  <si>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</si>
  <si>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</si>
  <si>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</si>
  <si>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</si>
  <si>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</si>
  <si>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</si>
  <si>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</si>
  <si>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</si>
  <si>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</si>
  <si>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</si>
  <si>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</si>
  <si>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</si>
  <si>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</si>
  <si>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</si>
  <si>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</si>
  <si>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</si>
  <si>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</si>
  <si>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</si>
  <si>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</si>
  <si>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</si>
  <si>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</si>
  <si>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</si>
  <si>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</si>
  <si>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</si>
  <si>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</si>
  <si>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</si>
  <si>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</si>
  <si>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</si>
  <si>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</si>
  <si>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</si>
  <si>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</si>
  <si>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</si>
  <si>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</si>
  <si>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</si>
  <si>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</si>
  <si>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</si>
  <si>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</si>
  <si>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</si>
  <si>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</si>
  <si>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</si>
  <si>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</si>
  <si>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</si>
  <si>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</si>
  <si>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</si>
  <si>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</si>
  <si>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</si>
  <si>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</si>
  <si>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</si>
  <si>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</si>
  <si>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</si>
  <si>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</si>
  <si>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</si>
  <si>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</si>
  <si>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</si>
  <si>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</si>
  <si>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</si>
  <si>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</si>
  <si>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</si>
  <si>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</si>
  <si>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</si>
  <si>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</si>
  <si>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</si>
  <si>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</si>
  <si>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</si>
  <si>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</si>
  <si>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</si>
  <si>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</si>
  <si>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</si>
  <si>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</si>
  <si>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</si>
  <si>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</si>
  <si>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</si>
  <si>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</si>
  <si>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</si>
  <si>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</si>
  <si>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</si>
  <si>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</si>
  <si>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</si>
  <si>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</si>
  <si>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</si>
  <si>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</si>
  <si>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</si>
  <si>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</si>
  <si>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</si>
  <si>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</si>
  <si>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</si>
  <si>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</si>
  <si>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</si>
  <si>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</si>
  <si>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</si>
  <si>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</si>
  <si>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</si>
  <si>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</si>
  <si>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</si>
  <si>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</si>
  <si>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</si>
  <si>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</si>
  <si>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</si>
  <si>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</si>
  <si>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</si>
  <si>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</si>
  <si>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</si>
  <si>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</si>
  <si>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</si>
  <si>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</si>
  <si>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</si>
  <si>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</si>
  <si>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</si>
  <si>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</si>
  <si>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</si>
  <si>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</si>
  <si>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</si>
  <si>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</si>
  <si>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</si>
  <si>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</si>
  <si>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</si>
  <si>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</si>
  <si>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</si>
  <si>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</si>
  <si>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</si>
  <si>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</si>
  <si>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</si>
  <si>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</si>
  <si>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</si>
  <si>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</si>
  <si>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</si>
  <si>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</si>
  <si>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</si>
  <si>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</si>
  <si>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</si>
  <si>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</si>
  <si>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</si>
  <si>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</si>
  <si>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</si>
  <si>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</si>
  <si>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</si>
  <si>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</si>
  <si>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</si>
  <si>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</si>
  <si>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</si>
  <si>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</si>
  <si>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</si>
  <si>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</si>
  <si>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</si>
  <si>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</si>
  <si>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</si>
  <si>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</si>
  <si>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</si>
  <si>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</si>
  <si>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</si>
  <si>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</si>
  <si>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</si>
  <si>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</si>
  <si>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</si>
  <si>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</si>
  <si>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</si>
  <si>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</si>
  <si>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</si>
  <si>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</si>
  <si>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</si>
  <si>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</si>
  <si>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</si>
  <si>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</si>
  <si>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</si>
  <si>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</si>
  <si>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</si>
  <si>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</si>
  <si>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</si>
  <si>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</si>
  <si>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</si>
  <si>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</si>
  <si>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</si>
  <si>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</si>
  <si>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</si>
  <si>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</si>
  <si>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</si>
  <si>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</si>
  <si>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</si>
  <si>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</si>
  <si>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</si>
  <si>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</si>
  <si>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</si>
  <si>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</si>
  <si>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</si>
  <si>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</si>
  <si>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</si>
  <si>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</si>
  <si>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</si>
  <si>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</si>
  <si>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</si>
  <si>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</si>
  <si>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</si>
  <si>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</si>
  <si>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</si>
  <si>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</si>
  <si>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</si>
  <si>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</si>
  <si>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</si>
  <si>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</si>
  <si>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</si>
  <si>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</si>
  <si>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</si>
  <si>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</si>
  <si>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</si>
  <si>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</si>
  <si>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</si>
  <si>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</si>
  <si>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</si>
  <si>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</si>
  <si>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</si>
  <si>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</si>
  <si>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</si>
  <si>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</si>
  <si>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</si>
  <si>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</si>
  <si>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</si>
  <si>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</si>
  <si>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</si>
  <si>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</si>
  <si>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</si>
  <si>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</si>
  <si>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</si>
  <si>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</si>
  <si>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</si>
  <si>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</si>
  <si>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</si>
  <si>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</si>
  <si>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</si>
  <si>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</si>
  <si>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</si>
  <si>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</si>
  <si>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</si>
  <si>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</si>
  <si>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</si>
  <si>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</si>
  <si>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</si>
  <si>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</si>
  <si>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</si>
  <si>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</si>
  <si>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</si>
  <si>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</si>
  <si>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</si>
  <si>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</si>
  <si>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</si>
  <si>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</si>
  <si>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</si>
  <si>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</si>
  <si>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</si>
  <si>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</si>
  <si>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</si>
  <si>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</si>
  <si>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</si>
  <si>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</si>
  <si>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</si>
  <si>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</si>
  <si>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</si>
  <si>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</si>
  <si>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</si>
  <si>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</si>
  <si>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</si>
  <si>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</si>
  <si>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</si>
  <si>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</si>
  <si>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</si>
  <si>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</si>
  <si>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</si>
  <si>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</si>
  <si>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</si>
  <si>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</si>
  <si>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</si>
  <si>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</si>
  <si>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</si>
  <si>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</si>
  <si>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</si>
  <si>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</si>
  <si>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</si>
  <si>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</si>
  <si>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</si>
  <si>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</si>
  <si>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</si>
  <si>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</si>
  <si>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</si>
  <si>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</si>
  <si>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</si>
  <si>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</si>
  <si>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</si>
  <si>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</si>
  <si>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</si>
  <si>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</si>
  <si>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</si>
  <si>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</si>
  <si>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</si>
  <si>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</si>
  <si>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</si>
  <si>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</si>
  <si>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</si>
  <si>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</si>
  <si>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</si>
  <si>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</si>
  <si>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</si>
  <si>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</si>
  <si>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</si>
  <si>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</si>
  <si>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</si>
  <si>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</si>
  <si>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</si>
  <si>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</si>
  <si>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</si>
  <si>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</si>
  <si>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</si>
  <si>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</si>
  <si>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</si>
  <si>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</si>
  <si>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</si>
  <si>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</si>
  <si>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</si>
  <si>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</si>
  <si>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</si>
  <si>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</si>
  <si>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</si>
  <si>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</si>
  <si>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</si>
  <si>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</si>
  <si>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</si>
  <si>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</si>
  <si>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</si>
  <si>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</si>
  <si>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</si>
  <si>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</si>
  <si>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</si>
  <si>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</si>
  <si>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</si>
  <si>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</si>
  <si>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</si>
  <si>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</si>
  <si>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</si>
  <si>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</si>
  <si>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</si>
  <si>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</si>
  <si>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</si>
  <si>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</si>
  <si>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</si>
  <si>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</si>
  <si>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</si>
  <si>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</si>
  <si>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</si>
  <si>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</si>
  <si>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</si>
  <si>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</si>
  <si>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</si>
  <si>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</si>
  <si>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</si>
  <si>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</si>
  <si>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</si>
  <si>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</si>
  <si>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</si>
  <si>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</si>
  <si>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</si>
  <si>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</si>
  <si>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</si>
  <si>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</si>
  <si>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</si>
  <si>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</si>
  <si>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</si>
  <si>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</si>
  <si>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</si>
  <si>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</si>
  <si>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</si>
  <si>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</si>
  <si>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</si>
  <si>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</si>
  <si>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</si>
  <si>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</si>
  <si>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</si>
  <si>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</si>
  <si>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</si>
  <si>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</si>
  <si>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</si>
  <si>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</si>
  <si>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</si>
  <si>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</si>
  <si>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</si>
  <si>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</si>
  <si>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</si>
  <si>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</si>
  <si>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</si>
  <si>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</si>
  <si>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</si>
  <si>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</si>
  <si>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</si>
  <si>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</si>
  <si>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</si>
  <si>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</si>
  <si>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</si>
  <si>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</si>
  <si>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</si>
  <si>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</si>
  <si>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</si>
  <si>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</si>
  <si>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</si>
  <si>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</si>
  <si>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</si>
  <si>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</si>
  <si>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</si>
  <si>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</si>
  <si>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</si>
  <si>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</si>
  <si>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</si>
  <si>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</si>
  <si>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</si>
  <si>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</si>
  <si>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</si>
  <si>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</si>
  <si>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</si>
  <si>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</si>
  <si>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</si>
  <si>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</si>
  <si>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</si>
  <si>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</si>
  <si>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</si>
  <si>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</si>
  <si>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</si>
  <si>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</si>
  <si>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</si>
  <si>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</si>
  <si>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</si>
  <si>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</si>
  <si>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</si>
  <si>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</si>
  <si>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</si>
  <si>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</si>
  <si>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</si>
  <si>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</si>
  <si>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</si>
  <si>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</si>
  <si>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</si>
  <si>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</si>
  <si>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</si>
  <si>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</si>
  <si>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</si>
  <si>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</si>
  <si>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</si>
  <si>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</si>
  <si>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</si>
  <si>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</si>
  <si>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</si>
  <si>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</si>
  <si>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</si>
  <si>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</si>
  <si>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</si>
  <si>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</si>
  <si>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</si>
  <si>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</si>
  <si>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</si>
  <si>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</si>
  <si>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</si>
  <si>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</si>
  <si>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</si>
  <si>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</si>
  <si>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</si>
  <si>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</si>
  <si>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</si>
  <si>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</si>
  <si>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</si>
  <si>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</si>
  <si>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</si>
  <si>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</si>
  <si>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</si>
  <si>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</si>
  <si>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</si>
  <si>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</si>
  <si>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</si>
  <si>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</si>
  <si>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</si>
  <si>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</si>
  <si>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</si>
  <si>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</si>
  <si>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</si>
  <si>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</si>
  <si>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</si>
  <si>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</si>
  <si>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</si>
  <si>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</si>
  <si>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</si>
  <si>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</si>
  <si>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</si>
  <si>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</si>
  <si>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</si>
  <si>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</si>
  <si>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</si>
  <si>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</si>
  <si>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</si>
  <si>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</si>
  <si>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</si>
  <si>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</si>
  <si>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</si>
  <si>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</si>
  <si>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</si>
  <si>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</si>
  <si>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</si>
  <si>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</si>
  <si>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</si>
  <si>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</si>
  <si>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</si>
  <si>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</si>
  <si>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</si>
  <si>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</si>
  <si>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</si>
  <si>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</si>
  <si>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</si>
  <si>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</si>
  <si>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</si>
  <si>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</si>
  <si>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</si>
  <si>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</si>
  <si>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</si>
  <si>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</si>
  <si>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</si>
  <si>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</si>
  <si>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</si>
  <si>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</si>
  <si>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</si>
  <si>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</si>
  <si>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</si>
  <si>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</si>
  <si>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</si>
  <si>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</si>
  <si>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</si>
  <si>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</si>
  <si>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</si>
  <si>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</si>
  <si>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</si>
  <si>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</si>
  <si>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</si>
  <si>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</si>
  <si>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</si>
  <si>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</si>
  <si>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</si>
  <si>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</si>
  <si>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</si>
  <si>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</si>
  <si>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</si>
  <si>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</si>
  <si>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</si>
  <si>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</si>
  <si>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</si>
  <si>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</si>
  <si>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</si>
  <si>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</si>
  <si>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</si>
  <si>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</si>
  <si>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</si>
  <si>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</si>
  <si>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</si>
  <si>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</si>
  <si>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</si>
  <si>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</si>
  <si>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</si>
  <si>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</si>
  <si>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</si>
  <si>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</si>
  <si>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</si>
  <si>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</si>
  <si>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</si>
  <si>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</si>
  <si>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</si>
  <si>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</si>
  <si>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</si>
  <si>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</si>
  <si>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</si>
  <si>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</si>
  <si>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</si>
  <si>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</si>
  <si>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</si>
  <si>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</si>
  <si>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</si>
  <si>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</si>
  <si>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</si>
  <si>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</si>
  <si>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</si>
  <si>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</si>
  <si>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</si>
  <si>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</si>
  <si>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</si>
  <si>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</si>
  <si>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</si>
  <si>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</si>
  <si>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</si>
  <si>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</si>
  <si>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</si>
  <si>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</si>
  <si>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</si>
  <si>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</si>
  <si>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</si>
  <si>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</si>
  <si>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</si>
  <si>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</si>
  <si>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</si>
  <si>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</si>
  <si>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</si>
  <si>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</si>
  <si>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</si>
  <si>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</si>
  <si>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</si>
  <si>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</si>
  <si>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</si>
  <si>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</si>
  <si>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</si>
  <si>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</si>
  <si>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</si>
  <si>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</si>
  <si>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</si>
  <si>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</si>
  <si>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</si>
  <si>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</si>
  <si>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</si>
  <si>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</si>
  <si>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</si>
  <si>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</si>
  <si>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</si>
  <si>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</si>
  <si>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</si>
  <si>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</si>
  <si>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</si>
  <si>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</si>
  <si>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</si>
  <si>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</si>
  <si>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</si>
  <si>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</si>
  <si>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</si>
  <si>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</si>
  <si>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</si>
  <si>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</si>
  <si>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</si>
  <si>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</si>
  <si>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</si>
  <si>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</si>
  <si>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</si>
  <si>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</si>
  <si>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</si>
  <si>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</si>
  <si>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</si>
  <si>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</si>
  <si>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</si>
  <si>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</si>
  <si>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</si>
  <si>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</si>
  <si>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</si>
  <si>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</si>
  <si>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</si>
  <si>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</si>
  <si>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</si>
  <si>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</si>
  <si>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</si>
  <si>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</si>
  <si>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</si>
  <si>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</si>
  <si>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</si>
  <si>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</si>
  <si>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</si>
  <si>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</si>
  <si>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</si>
  <si>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</si>
  <si>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</si>
  <si>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</si>
  <si>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</si>
  <si>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</si>
  <si>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</si>
  <si>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</si>
  <si>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</si>
  <si>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</si>
  <si>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</si>
  <si>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</si>
  <si>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</si>
  <si>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</si>
  <si>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</si>
  <si>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</si>
  <si>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</si>
  <si>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</si>
  <si>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</si>
  <si>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</si>
  <si>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</si>
  <si>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</si>
  <si>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</si>
  <si>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</si>
  <si>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</si>
  <si>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</si>
  <si>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</si>
  <si>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</si>
  <si>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</si>
  <si>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</si>
  <si>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</si>
  <si>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</si>
  <si>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</si>
  <si>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</si>
  <si>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</si>
  <si>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</si>
  <si>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</si>
  <si>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</si>
  <si>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</si>
  <si>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</si>
  <si>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</si>
  <si>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</si>
  <si>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</si>
  <si>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</si>
  <si>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</si>
  <si>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</si>
  <si>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</si>
  <si>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</si>
  <si>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</si>
  <si>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</si>
  <si>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</si>
  <si>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</si>
  <si>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</si>
  <si>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</si>
  <si>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</si>
  <si>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</si>
  <si>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</si>
  <si>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</si>
  <si>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</si>
  <si>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</si>
  <si>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</si>
  <si>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</si>
  <si>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</si>
  <si>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</si>
  <si>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</si>
  <si>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</si>
  <si>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</si>
  <si>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</si>
  <si>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</si>
  <si>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</si>
  <si>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</si>
  <si>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</si>
  <si>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</si>
  <si>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</si>
  <si>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</si>
  <si>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</si>
  <si>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</si>
  <si>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</si>
  <si>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</si>
  <si>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</si>
  <si>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</si>
  <si>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</si>
  <si>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</si>
  <si>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</si>
  <si>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</si>
  <si>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</si>
  <si>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</si>
  <si>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</si>
  <si>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</si>
  <si>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</si>
  <si>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</si>
  <si>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</si>
  <si>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</si>
  <si>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</si>
  <si>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</si>
  <si>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</si>
  <si>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</si>
  <si>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</si>
  <si>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</si>
  <si>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</si>
  <si>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</si>
  <si>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</si>
  <si>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</si>
  <si>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</si>
  <si>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</si>
  <si>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</si>
  <si>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</si>
  <si>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</si>
  <si>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</si>
  <si>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</si>
  <si>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</si>
  <si>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</si>
  <si>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</si>
  <si>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</si>
  <si>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</si>
  <si>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</si>
  <si>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</si>
  <si>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</si>
  <si>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</si>
  <si>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</si>
  <si>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</si>
  <si>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</si>
  <si>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</si>
  <si>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</si>
  <si>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</si>
  <si>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</si>
  <si>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</si>
  <si>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</si>
  <si>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</si>
  <si>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</si>
  <si>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</si>
  <si>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</si>
  <si>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</si>
  <si>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</si>
  <si>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</si>
  <si>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</si>
  <si>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</si>
  <si>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</si>
  <si>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</si>
  <si>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</si>
  <si>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</si>
  <si>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</si>
  <si>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</si>
  <si>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</si>
  <si>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</si>
  <si>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</si>
  <si>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</si>
  <si>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</si>
  <si>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</si>
  <si>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</si>
  <si>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</si>
  <si>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</si>
  <si>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</si>
  <si>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</si>
  <si>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</si>
  <si>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</si>
  <si>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</si>
  <si>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</si>
  <si>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</si>
  <si>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</si>
  <si>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</si>
  <si>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</si>
  <si>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</si>
  <si>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</si>
  <si>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</si>
  <si>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</si>
  <si>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</si>
  <si>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</si>
  <si>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</si>
  <si>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</si>
  <si>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</si>
  <si>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</si>
  <si>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</si>
  <si>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</si>
  <si>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</si>
  <si>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</si>
  <si>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</si>
  <si>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</si>
  <si>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</si>
  <si>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</si>
  <si>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</si>
  <si>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</si>
  <si>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</si>
  <si>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</si>
  <si>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</si>
  <si>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</si>
  <si>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</si>
  <si>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</si>
  <si>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</si>
  <si>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</si>
  <si>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</si>
  <si>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</si>
  <si>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</si>
  <si>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</si>
  <si>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</si>
  <si>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</si>
  <si>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</si>
  <si>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</si>
  <si>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</si>
  <si>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</si>
  <si>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</si>
  <si>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</si>
  <si>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</si>
  <si>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</si>
  <si>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</si>
  <si>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</si>
  <si>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</si>
  <si>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</si>
  <si>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</si>
  <si>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</si>
  <si>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</si>
  <si>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</si>
  <si>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</si>
  <si>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</si>
  <si>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</si>
  <si>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</si>
  <si>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</si>
  <si>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</si>
  <si>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</si>
  <si>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</si>
  <si>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</si>
  <si>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</si>
  <si>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</si>
  <si>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</si>
  <si>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</si>
  <si>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</si>
  <si>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</si>
  <si>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</si>
  <si>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</si>
  <si>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</si>
  <si>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</si>
  <si>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</si>
  <si>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</si>
  <si>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</si>
  <si>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</si>
  <si>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</si>
  <si>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</si>
  <si>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</si>
  <si>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</si>
  <si>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</si>
  <si>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</si>
  <si>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</si>
  <si>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</si>
  <si>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</si>
  <si>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</si>
  <si>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</si>
  <si>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</si>
  <si>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</si>
  <si>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</si>
  <si>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</si>
  <si>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</si>
  <si>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</si>
  <si>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</si>
  <si>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</si>
  <si>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</si>
  <si>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</si>
  <si>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</si>
  <si>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</si>
  <si>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</si>
  <si>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</si>
  <si>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</si>
  <si>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</si>
  <si>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</si>
  <si>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</si>
  <si>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</si>
  <si>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</si>
  <si>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</si>
  <si>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</si>
  <si>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</si>
  <si>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</si>
  <si>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</si>
  <si>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</si>
  <si>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</si>
  <si>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</si>
  <si>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</si>
  <si>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</si>
  <si>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</si>
  <si>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</si>
  <si>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</si>
  <si>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</si>
  <si>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</si>
  <si>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</si>
  <si>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</si>
  <si>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</si>
  <si>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</si>
  <si>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</si>
  <si>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</si>
  <si>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</si>
  <si>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</si>
  <si>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</si>
  <si>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</si>
  <si>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</si>
  <si>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</si>
  <si>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</si>
  <si>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</si>
  <si>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</si>
  <si>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</si>
  <si>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</si>
  <si>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</si>
  <si>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</si>
  <si>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</si>
  <si>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</si>
  <si>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</si>
  <si>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</si>
  <si>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</si>
  <si>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</si>
  <si>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</si>
  <si>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</si>
  <si>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</si>
  <si>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</si>
  <si>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</si>
  <si>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</si>
  <si>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</si>
  <si>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</si>
  <si>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</si>
  <si>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</si>
  <si>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</si>
  <si>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</si>
  <si>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</si>
  <si>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</si>
  <si>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</si>
  <si>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</si>
  <si>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</si>
  <si>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</si>
  <si>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</si>
  <si>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</si>
  <si>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</si>
  <si>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</si>
  <si>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</si>
  <si>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</si>
  <si>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</si>
  <si>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</si>
  <si>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</si>
  <si>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</si>
  <si>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</si>
  <si>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</si>
  <si>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</si>
  <si>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</si>
  <si>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</si>
  <si>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</si>
  <si>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</si>
  <si>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</si>
  <si>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</si>
  <si>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</si>
  <si>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</si>
  <si>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</si>
  <si>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</si>
  <si>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</si>
  <si>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</si>
  <si>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</si>
  <si>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</si>
  <si>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</si>
  <si>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</si>
  <si>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</si>
  <si>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</si>
  <si>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</si>
  <si>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</si>
  <si>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</si>
  <si>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</si>
  <si>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</si>
  <si>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</si>
  <si>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</si>
  <si>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</si>
  <si>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</si>
  <si>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</si>
  <si>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</si>
  <si>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</si>
  <si>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</si>
  <si>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</si>
  <si>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</si>
  <si>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</si>
  <si>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</si>
  <si>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</si>
  <si>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</si>
  <si>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</si>
  <si>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</si>
  <si>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</si>
  <si>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</si>
  <si>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</si>
  <si>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</si>
  <si>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</si>
  <si>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</si>
  <si>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</si>
  <si>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</si>
  <si>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</si>
  <si>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</si>
  <si>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</si>
  <si>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</si>
  <si>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</si>
  <si>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</si>
  <si>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</si>
  <si>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</si>
  <si>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</si>
  <si>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</si>
  <si>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</si>
  <si>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</si>
  <si>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</si>
  <si>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</si>
  <si>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</si>
  <si>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</si>
  <si>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</si>
  <si>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</si>
  <si>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</si>
  <si>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</si>
  <si>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</si>
  <si>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</si>
  <si>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</si>
  <si>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</si>
  <si>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</si>
  <si>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</si>
  <si>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</si>
  <si>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</si>
  <si>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</si>
  <si>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</si>
  <si>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</si>
  <si>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</si>
  <si>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</si>
  <si>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</si>
  <si>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</si>
  <si>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</si>
  <si>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</si>
  <si>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</si>
  <si>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</si>
  <si>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</si>
  <si>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</si>
  <si>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</si>
  <si>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</si>
  <si>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</si>
  <si>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</si>
  <si>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</si>
  <si>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</si>
  <si>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</si>
  <si>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</si>
  <si>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</si>
  <si>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</si>
  <si>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</si>
  <si>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</si>
  <si>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</si>
  <si>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</si>
  <si>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</si>
  <si>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</si>
  <si>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</si>
  <si>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</si>
  <si>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</si>
  <si>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</si>
  <si>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</si>
  <si>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</si>
  <si>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</si>
  <si>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</si>
  <si>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</si>
  <si>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</si>
  <si>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</si>
  <si>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</si>
  <si>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</si>
  <si>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</si>
  <si>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</si>
  <si>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</si>
  <si>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</si>
  <si>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</si>
  <si>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</si>
  <si>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</si>
  <si>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</si>
  <si>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</si>
  <si>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</si>
  <si>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</si>
  <si>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</si>
  <si>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</si>
  <si>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</si>
  <si>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</si>
  <si>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</si>
  <si>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</si>
  <si>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</si>
  <si>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</si>
  <si>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</si>
  <si>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</si>
  <si>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</si>
  <si>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</si>
  <si>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</si>
  <si>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</si>
  <si>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</si>
  <si>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</si>
  <si>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</si>
  <si>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</si>
  <si>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</si>
  <si>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</si>
  <si>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</si>
  <si>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</si>
  <si>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</si>
  <si>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</si>
  <si>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</si>
  <si>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</si>
  <si>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</si>
  <si>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</si>
  <si>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</si>
  <si>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</si>
  <si>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</si>
  <si>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</si>
  <si>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</si>
  <si>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</si>
  <si>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</si>
  <si>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</si>
  <si>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</si>
  <si>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</si>
  <si>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</si>
  <si>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</si>
  <si>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</si>
  <si>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</si>
  <si>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</si>
  <si>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</si>
  <si>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</si>
  <si>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</si>
  <si>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</si>
  <si>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</si>
  <si>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</si>
  <si>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</si>
  <si>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</si>
  <si>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</si>
  <si>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</si>
  <si>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</si>
  <si>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</si>
  <si>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</si>
  <si>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</si>
  <si>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</si>
  <si>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</si>
  <si>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</si>
  <si>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</si>
  <si>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</si>
  <si>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</si>
  <si>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</si>
  <si>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</si>
  <si>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</si>
  <si>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</si>
  <si>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</si>
  <si>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</si>
  <si>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</si>
  <si>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</si>
  <si>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</si>
  <si>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</si>
  <si>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</si>
  <si>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</si>
  <si>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</si>
  <si>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</si>
  <si>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</si>
  <si>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</si>
  <si>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</si>
  <si>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</si>
  <si>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</si>
  <si>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</si>
  <si>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</si>
  <si>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</si>
  <si>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</si>
  <si>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</si>
  <si>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</si>
  <si>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</si>
  <si>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</si>
  <si>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</si>
  <si>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</si>
  <si>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</si>
  <si>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</si>
  <si>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</si>
  <si>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</si>
  <si>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</si>
  <si>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</si>
  <si>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</si>
  <si>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</si>
  <si>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</si>
  <si>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</si>
  <si>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</si>
  <si>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</si>
  <si>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</si>
  <si>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</si>
  <si>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</si>
  <si>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</si>
  <si>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</si>
  <si>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</si>
  <si>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</si>
  <si>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</si>
  <si>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</si>
  <si>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</si>
  <si>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</si>
  <si>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</si>
  <si>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</si>
  <si>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</si>
  <si>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</si>
  <si>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</si>
  <si>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</si>
  <si>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</si>
  <si>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</si>
  <si>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</si>
  <si>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</si>
  <si>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</si>
  <si>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</si>
  <si>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</si>
  <si>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</si>
  <si>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</si>
  <si>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</si>
  <si>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</si>
  <si>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</si>
  <si>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</si>
  <si>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</si>
  <si>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</si>
  <si>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</si>
  <si>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</si>
  <si>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</si>
  <si>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</si>
  <si>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</si>
  <si>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</si>
  <si>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</si>
  <si>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</si>
  <si>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</si>
  <si>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</si>
  <si>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</si>
  <si>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</si>
  <si>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</si>
  <si>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</si>
  <si>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</si>
  <si>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</si>
  <si>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</si>
  <si>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</si>
  <si>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</si>
  <si>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</si>
  <si>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</si>
  <si>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</si>
  <si>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</si>
  <si>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</si>
  <si>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</si>
  <si>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</si>
  <si>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</si>
  <si>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</si>
  <si>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</si>
  <si>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</si>
  <si>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</si>
  <si>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</si>
  <si>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</si>
  <si>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</si>
  <si>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</si>
  <si>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</si>
  <si>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</si>
  <si>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</si>
  <si>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</si>
  <si>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</si>
  <si>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</si>
  <si>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</si>
  <si>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</si>
  <si>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</si>
  <si>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</si>
  <si>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</si>
  <si>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</si>
  <si>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</si>
  <si>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</si>
  <si>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</si>
  <si>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</si>
  <si>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</si>
  <si>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</si>
  <si>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</si>
  <si>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</si>
  <si>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</si>
  <si>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</si>
  <si>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</si>
  <si>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</si>
  <si>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</si>
  <si>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</si>
  <si>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</si>
  <si>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</si>
  <si>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</si>
  <si>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</si>
  <si>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</si>
  <si>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</si>
  <si>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</si>
  <si>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</si>
  <si>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</si>
  <si>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</si>
  <si>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</si>
  <si>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</si>
  <si>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</si>
  <si>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</si>
  <si>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</si>
  <si>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</si>
  <si>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</si>
  <si>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</si>
  <si>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</si>
  <si>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</si>
  <si>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</si>
  <si>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</si>
  <si>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</si>
  <si>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</si>
  <si>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</si>
  <si>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</si>
  <si>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</si>
  <si>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</si>
  <si>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</si>
  <si>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</si>
  <si>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</si>
  <si>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</si>
  <si>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</si>
  <si>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</si>
  <si>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</si>
  <si>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</si>
  <si>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</si>
  <si>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</si>
  <si>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</si>
  <si>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</si>
  <si>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</si>
  <si>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</si>
  <si>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</si>
  <si>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</si>
  <si>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</si>
  <si>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</si>
  <si>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</si>
  <si>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</si>
  <si>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</si>
  <si>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</si>
  <si>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</si>
  <si>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</si>
  <si>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</si>
  <si>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</si>
  <si>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</si>
  <si>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</si>
  <si>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</si>
  <si>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</si>
  <si>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</si>
  <si>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</si>
  <si>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</si>
  <si>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</si>
  <si>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</si>
  <si>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</si>
  <si>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</si>
  <si>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</si>
  <si>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</si>
  <si>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</si>
  <si>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</si>
  <si>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</si>
  <si>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</si>
  <si>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</si>
  <si>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</si>
  <si>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</si>
  <si>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</si>
  <si>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</si>
  <si>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</si>
  <si>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</si>
  <si>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</si>
  <si>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</si>
  <si>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</si>
  <si>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</si>
  <si>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</si>
  <si>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</si>
  <si>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</si>
  <si>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</si>
  <si>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</si>
  <si>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</si>
  <si>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</si>
  <si>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</si>
  <si>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</si>
  <si>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</si>
  <si>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</si>
  <si>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</si>
  <si>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</si>
  <si>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</si>
  <si>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</si>
  <si>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</si>
  <si>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</si>
  <si>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</si>
  <si>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</si>
  <si>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</si>
  <si>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</si>
  <si>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</si>
  <si>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</si>
  <si>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</si>
  <si>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</si>
  <si>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</si>
  <si>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</si>
  <si>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</si>
  <si>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</si>
  <si>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</si>
  <si>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</si>
  <si>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</si>
  <si>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</si>
  <si>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</si>
  <si>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</si>
  <si>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</si>
  <si>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</si>
  <si>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</si>
  <si>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</si>
  <si>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</si>
  <si>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</si>
  <si>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</si>
  <si>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</si>
  <si>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</si>
  <si>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</si>
  <si>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</si>
  <si>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</si>
  <si>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</si>
  <si>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</si>
  <si>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</si>
  <si>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</si>
  <si>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</si>
  <si>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</si>
  <si>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</si>
  <si>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</si>
  <si>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</si>
  <si>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</si>
  <si>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</si>
  <si>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</si>
  <si>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</si>
  <si>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</si>
  <si>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</si>
  <si>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</si>
  <si>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</si>
  <si>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</si>
  <si>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</si>
  <si>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</si>
  <si>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</si>
  <si>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</si>
  <si>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</si>
  <si>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</si>
  <si>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</si>
  <si>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</si>
  <si>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</si>
  <si>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</si>
  <si>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</si>
  <si>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</si>
  <si>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</si>
  <si>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</si>
  <si>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</si>
  <si>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</si>
  <si>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</si>
  <si>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</si>
  <si>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</si>
  <si>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</si>
  <si>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</si>
  <si>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</si>
  <si>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</si>
  <si>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</si>
  <si>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</si>
  <si>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</si>
  <si>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</si>
  <si>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</si>
  <si>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</si>
  <si>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</si>
  <si>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</si>
  <si>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</si>
  <si>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</si>
  <si>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</si>
  <si>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</si>
  <si>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</si>
  <si>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</si>
  <si>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</si>
  <si>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</si>
  <si>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</si>
  <si>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</si>
  <si>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</si>
  <si>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</si>
  <si>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</si>
  <si>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</si>
  <si>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</si>
  <si>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</si>
  <si>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</si>
  <si>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</si>
  <si>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</si>
  <si>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</si>
  <si>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</si>
  <si>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</si>
  <si>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</si>
  <si>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</si>
  <si>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</si>
  <si>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</si>
  <si>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</si>
  <si>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</si>
  <si>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</si>
  <si>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</si>
  <si>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</si>
  <si>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</si>
  <si>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</si>
  <si>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</si>
  <si>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</si>
  <si>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</si>
  <si>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</si>
  <si>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</si>
  <si>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</si>
  <si>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</si>
  <si>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</si>
  <si>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</si>
  <si>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</si>
  <si>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</si>
  <si>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</si>
  <si>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</si>
  <si>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</si>
  <si>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</si>
  <si>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</si>
  <si>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</si>
  <si>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</si>
  <si>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</si>
  <si>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</si>
  <si>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</si>
  <si>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</si>
  <si>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</si>
  <si>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</si>
  <si>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</si>
  <si>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</si>
  <si>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</si>
  <si>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</si>
  <si>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</si>
  <si>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</si>
  <si>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</si>
  <si>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</si>
  <si>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</si>
  <si>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</si>
  <si>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</si>
  <si>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</si>
  <si>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</si>
  <si>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</si>
  <si>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</si>
  <si>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</si>
  <si>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</si>
  <si>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</si>
  <si>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</si>
  <si>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</si>
  <si>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</si>
  <si>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</si>
  <si>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</si>
  <si>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</si>
  <si>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</si>
  <si>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</si>
  <si>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</si>
  <si>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</si>
  <si>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</si>
  <si>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</si>
  <si>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</si>
  <si>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</si>
  <si>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</si>
  <si>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</si>
  <si>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</si>
  <si>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</si>
  <si>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</si>
  <si>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</si>
  <si>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</si>
  <si>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</si>
  <si>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</si>
  <si>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</si>
  <si>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</si>
  <si>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</si>
  <si>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</si>
  <si>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</si>
  <si>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</si>
  <si>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</si>
  <si>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</si>
  <si>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</si>
  <si>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</si>
  <si>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</si>
  <si>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</si>
  <si>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</si>
  <si>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</si>
  <si>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</si>
  <si>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</si>
  <si>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</si>
  <si>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</si>
  <si>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</si>
  <si>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</si>
  <si>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</si>
  <si>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</si>
  <si>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</si>
  <si>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</si>
  <si>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</si>
  <si>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</si>
  <si>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</si>
  <si>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</si>
  <si>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</si>
  <si>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</si>
  <si>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</si>
  <si>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</si>
  <si>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</si>
  <si>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</si>
  <si>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</si>
  <si>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</si>
  <si>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</si>
  <si>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</si>
  <si>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</si>
  <si>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</si>
  <si>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</si>
  <si>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</si>
  <si>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</si>
  <si>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</si>
  <si>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</si>
  <si>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</si>
  <si>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</si>
  <si>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</si>
  <si>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</si>
  <si>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</si>
  <si>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</si>
  <si>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</si>
  <si>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</si>
  <si>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</si>
  <si>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</si>
  <si>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</si>
  <si>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</si>
  <si>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</si>
  <si>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</si>
  <si>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</si>
  <si>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</si>
  <si>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</si>
  <si>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</si>
  <si>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</si>
  <si>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</si>
  <si>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</si>
  <si>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</si>
  <si>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</si>
  <si>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</si>
  <si>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</si>
  <si>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</si>
  <si>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</si>
  <si>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</si>
  <si>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</si>
  <si>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</si>
  <si>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</si>
  <si>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</si>
  <si>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</si>
  <si>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</si>
  <si>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</si>
  <si>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</si>
  <si>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</si>
  <si>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</si>
  <si>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</si>
  <si>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</si>
  <si>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</si>
  <si>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</si>
  <si>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</si>
  <si>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</si>
  <si>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</si>
  <si>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</si>
  <si>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</si>
  <si>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</si>
  <si>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</si>
  <si>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</si>
  <si>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</si>
  <si>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</si>
  <si>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</si>
  <si>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</si>
  <si>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</si>
  <si>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</si>
  <si>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</si>
  <si>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</si>
  <si>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</si>
  <si>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</si>
  <si>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</si>
  <si>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</si>
  <si>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</si>
  <si>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</si>
  <si>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</si>
  <si>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</si>
  <si>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</si>
  <si>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</si>
  <si>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</si>
  <si>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</si>
  <si>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</si>
  <si>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</si>
  <si>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</si>
  <si>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</si>
  <si>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</si>
  <si>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</si>
  <si>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</si>
  <si>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</si>
  <si>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</si>
  <si>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</si>
  <si>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</si>
  <si>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</si>
  <si>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</si>
  <si>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</si>
  <si>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</si>
  <si>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</si>
  <si>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</si>
  <si>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</si>
  <si>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</si>
  <si>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</si>
  <si>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</si>
  <si>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</si>
  <si>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</si>
  <si>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</si>
  <si>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</si>
  <si>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</si>
  <si>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</si>
  <si>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</si>
  <si>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</si>
  <si>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</si>
  <si>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</si>
  <si>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</si>
  <si>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</si>
  <si>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</si>
  <si>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</si>
  <si>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</si>
  <si>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</si>
  <si>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</si>
  <si>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</si>
  <si>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</si>
  <si>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</si>
  <si>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</si>
  <si>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</si>
  <si>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</si>
  <si>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</si>
  <si>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</si>
  <si>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</si>
  <si>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</si>
  <si>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</si>
  <si>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</si>
  <si>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</si>
  <si>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</si>
  <si>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</si>
  <si>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</si>
  <si>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</si>
  <si>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</si>
  <si>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</si>
  <si>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</si>
  <si>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</si>
  <si>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</si>
  <si>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</si>
  <si>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</si>
  <si>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</si>
  <si>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</si>
  <si>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</si>
  <si>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</si>
  <si>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</si>
  <si>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</si>
  <si>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</si>
  <si>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</si>
  <si>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</si>
  <si>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</si>
  <si>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</si>
  <si>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</si>
  <si>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</si>
  <si>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</si>
  <si>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</si>
  <si>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</si>
  <si>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</si>
  <si>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</si>
  <si>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</si>
  <si>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</si>
  <si>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</si>
  <si>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</si>
  <si>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</si>
  <si>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</si>
  <si>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</si>
  <si>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</si>
  <si>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</si>
  <si>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</si>
  <si>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</si>
  <si>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</si>
  <si>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</si>
  <si>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</si>
  <si>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</si>
  <si>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</si>
  <si>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</si>
  <si>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</si>
  <si>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</si>
  <si>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</si>
  <si>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</si>
  <si>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</si>
  <si>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</si>
  <si>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</si>
  <si>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</si>
  <si>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</si>
  <si>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</si>
  <si>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</si>
  <si>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</si>
  <si>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</si>
  <si>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</si>
  <si>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</si>
  <si>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</si>
  <si>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</si>
  <si>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</si>
  <si>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</si>
  <si>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</si>
  <si>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</si>
  <si>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</si>
  <si>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</si>
  <si>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</si>
  <si>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</si>
  <si>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</si>
  <si>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</si>
  <si>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</si>
  <si>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</si>
  <si>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</si>
  <si>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</si>
  <si>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</si>
  <si>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</si>
  <si>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</si>
  <si>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</si>
  <si>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</si>
  <si>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</si>
  <si>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</si>
  <si>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</si>
  <si>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</si>
  <si>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</si>
  <si>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</si>
  <si>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</si>
  <si>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</si>
  <si>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</si>
  <si>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</si>
  <si>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</si>
  <si>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</si>
  <si>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</si>
  <si>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</si>
  <si>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</si>
  <si>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</si>
  <si>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</si>
  <si>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</si>
  <si>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</si>
  <si>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</si>
  <si>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</si>
  <si>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</si>
  <si>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</si>
  <si>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</si>
  <si>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</si>
  <si>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</si>
  <si>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</si>
  <si>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</si>
  <si>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</si>
  <si>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</si>
  <si>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</si>
  <si>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</si>
  <si>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</si>
  <si>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</si>
  <si>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</si>
  <si>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</si>
  <si>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</si>
  <si>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</si>
  <si>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</si>
  <si>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</si>
  <si>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</si>
  <si>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</si>
  <si>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</si>
  <si>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</si>
  <si>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</si>
  <si>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</si>
  <si>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</si>
  <si>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</si>
  <si>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</si>
  <si>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</si>
  <si>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</si>
  <si>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</si>
  <si>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</si>
  <si>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</si>
  <si>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</si>
  <si>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</si>
  <si>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</si>
  <si>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</si>
  <si>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</si>
  <si>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</si>
  <si>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</si>
  <si>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</si>
  <si>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</si>
  <si>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</si>
  <si>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</si>
  <si>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</si>
  <si>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</si>
  <si>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</si>
  <si>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</si>
  <si>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</si>
  <si>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</si>
  <si>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</si>
  <si>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</si>
  <si>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</si>
  <si>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</si>
  <si>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</si>
  <si>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</si>
  <si>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</si>
  <si>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</si>
  <si>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</si>
  <si>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</si>
  <si>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</si>
  <si>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</si>
  <si>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</si>
  <si>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</si>
  <si>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</si>
  <si>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</si>
  <si>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</si>
  <si>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</si>
  <si>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</si>
  <si>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</si>
  <si>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</si>
  <si>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</si>
  <si>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</si>
  <si>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</si>
  <si>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</si>
  <si>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</si>
  <si>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</si>
  <si>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</si>
  <si>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</si>
  <si>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</si>
  <si>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</si>
  <si>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</si>
  <si>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</si>
  <si>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</si>
  <si>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</si>
  <si>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</si>
  <si>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</si>
  <si>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</si>
  <si>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</si>
  <si>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</si>
  <si>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</si>
  <si>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</si>
  <si>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</si>
  <si>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</si>
  <si>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</si>
  <si>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</si>
  <si>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</si>
  <si>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</si>
  <si>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</si>
  <si>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</si>
  <si>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</si>
  <si>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</si>
  <si>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</si>
  <si>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</si>
  <si>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</si>
  <si>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</si>
  <si>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</si>
  <si>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</si>
  <si>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</si>
  <si>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</si>
  <si>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</si>
  <si>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</si>
  <si>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</si>
  <si>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</si>
  <si>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</si>
  <si>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</si>
  <si>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</si>
  <si>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</si>
  <si>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</si>
  <si>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</si>
  <si>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</si>
  <si>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</si>
  <si>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</si>
  <si>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</si>
  <si>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</si>
  <si>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</si>
  <si>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</si>
  <si>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</si>
  <si>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</si>
  <si>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</si>
  <si>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</si>
  <si>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</si>
  <si>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</si>
  <si>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</si>
  <si>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</si>
  <si>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</si>
  <si>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</si>
  <si>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</si>
  <si>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</si>
  <si>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</si>
  <si>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</si>
  <si>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</si>
  <si>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</si>
  <si>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</si>
  <si>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</si>
  <si>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</si>
  <si>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</si>
  <si>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</si>
  <si>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</si>
  <si>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</si>
  <si>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</si>
  <si>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</si>
  <si>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</si>
  <si>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</si>
  <si>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</si>
  <si>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</si>
  <si>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</si>
  <si>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</si>
  <si>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</si>
  <si>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</si>
  <si>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</si>
  <si>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</si>
  <si>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</si>
  <si>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</si>
  <si>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</si>
  <si>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</si>
  <si>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</si>
  <si>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</si>
  <si>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</si>
  <si>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</si>
  <si>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</si>
  <si>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</si>
  <si>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</si>
  <si>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</si>
  <si>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</si>
  <si>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</si>
  <si>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</si>
  <si>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</si>
  <si>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</si>
  <si>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</si>
  <si>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</si>
  <si>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</si>
  <si>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</si>
  <si>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</si>
  <si>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</si>
  <si>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</si>
  <si>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</si>
  <si>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</si>
  <si>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</si>
  <si>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</si>
  <si>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</si>
  <si>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</si>
  <si>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</si>
  <si>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</si>
  <si>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</si>
  <si>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</si>
  <si>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</si>
  <si>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</si>
  <si>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</si>
  <si>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</si>
  <si>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</si>
  <si>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</si>
  <si>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</si>
  <si>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</si>
  <si>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</si>
  <si>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</si>
  <si>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</si>
  <si>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</si>
  <si>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</si>
  <si>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</si>
  <si>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</si>
  <si>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</si>
  <si>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</si>
  <si>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</si>
  <si>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</si>
  <si>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</si>
  <si>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</si>
  <si>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</si>
  <si>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</si>
  <si>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</si>
  <si>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</si>
  <si>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</si>
  <si>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</si>
  <si>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</si>
  <si>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</si>
  <si>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</si>
  <si>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</si>
  <si>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</si>
  <si>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</si>
  <si>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</si>
  <si>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</si>
  <si>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</si>
  <si>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</si>
  <si>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</si>
  <si>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</si>
  <si>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</si>
  <si>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</si>
  <si>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</si>
  <si>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</si>
  <si>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</si>
  <si>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</si>
  <si>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</si>
  <si>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</si>
  <si>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</si>
  <si>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</si>
  <si>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</si>
  <si>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</si>
  <si>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</si>
  <si>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</si>
  <si>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</si>
  <si>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</si>
  <si>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</si>
  <si>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</si>
  <si>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</si>
  <si>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</si>
  <si>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</si>
  <si>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</si>
  <si>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</si>
  <si>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</si>
  <si>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</si>
  <si>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</si>
  <si>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</si>
  <si>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</si>
  <si>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</si>
  <si>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</si>
  <si>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</si>
  <si>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</si>
  <si>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</si>
  <si>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</si>
  <si>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</si>
  <si>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</si>
  <si>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</si>
  <si>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</si>
  <si>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</si>
  <si>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</si>
  <si>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</si>
  <si>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</si>
  <si>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</si>
  <si>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</si>
  <si>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</si>
  <si>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</si>
  <si>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</si>
  <si>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</si>
  <si>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</si>
  <si>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</si>
  <si>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</si>
  <si>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</si>
  <si>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</si>
  <si>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</si>
  <si>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</si>
  <si>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</si>
  <si>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</si>
  <si>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</si>
  <si>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</si>
  <si>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</si>
  <si>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</si>
  <si>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</si>
  <si>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</si>
  <si>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</si>
  <si>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</si>
  <si>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</si>
  <si>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</si>
  <si>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</si>
  <si>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</si>
  <si>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</si>
  <si>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</si>
  <si>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</si>
  <si>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</si>
  <si>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</si>
  <si>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</si>
  <si>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</si>
  <si>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</si>
  <si>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</si>
  <si>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</si>
  <si>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</si>
  <si>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</si>
  <si>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</si>
  <si>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</si>
  <si>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</si>
  <si>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</si>
  <si>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</si>
  <si>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</si>
  <si>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</si>
  <si>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</si>
  <si>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</si>
  <si>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</si>
  <si>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</si>
  <si>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</si>
  <si>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</si>
  <si>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</si>
  <si>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</si>
  <si>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</si>
  <si>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</si>
  <si>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</si>
  <si>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</si>
  <si>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</si>
  <si>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</si>
  <si>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</si>
  <si>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</si>
  <si>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</si>
  <si>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</si>
  <si>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</si>
  <si>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</si>
  <si>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</si>
  <si>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</si>
  <si>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</si>
  <si>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</si>
  <si>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</si>
  <si>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</si>
  <si>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</si>
  <si>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</si>
  <si>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</si>
  <si>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</si>
  <si>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</si>
  <si>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</si>
  <si>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</si>
  <si>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</si>
  <si>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</si>
  <si>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</si>
  <si>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</si>
  <si>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</si>
  <si>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</si>
  <si>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</si>
  <si>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</si>
  <si>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</si>
  <si>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</si>
  <si>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</si>
  <si>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</si>
  <si>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</si>
  <si>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</si>
  <si>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</si>
  <si>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</si>
  <si>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</si>
  <si>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</si>
  <si>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</si>
  <si>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</si>
  <si>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</si>
  <si>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</si>
  <si>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</si>
  <si>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</si>
  <si>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</si>
  <si>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</si>
  <si>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</si>
  <si>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</si>
  <si>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</si>
  <si>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</si>
  <si>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</si>
  <si>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</si>
  <si>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</si>
  <si>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</si>
  <si>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</si>
  <si>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</si>
  <si>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</si>
  <si>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</si>
  <si>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</si>
  <si>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</si>
  <si>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</si>
  <si>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</si>
  <si>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</si>
  <si>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</si>
  <si>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</si>
  <si>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</si>
  <si>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</si>
  <si>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</si>
  <si>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</si>
  <si>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</si>
  <si>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</si>
  <si>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</si>
  <si>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</si>
  <si>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</si>
  <si>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</si>
  <si>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</si>
  <si>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</si>
  <si>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</si>
  <si>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</si>
  <si>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</si>
  <si>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</si>
  <si>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</si>
  <si>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</si>
  <si>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</si>
  <si>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</si>
  <si>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</si>
  <si>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</si>
  <si>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</si>
  <si>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</si>
  <si>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</si>
  <si>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</si>
  <si>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</si>
  <si>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</si>
  <si>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</si>
  <si>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</si>
  <si>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</si>
  <si>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</si>
  <si>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</si>
  <si>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</si>
  <si>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</si>
  <si>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</si>
  <si>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</si>
  <si>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</si>
  <si>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</si>
  <si>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</si>
  <si>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</si>
  <si>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</si>
  <si>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</si>
  <si>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</si>
  <si>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</si>
  <si>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</si>
  <si>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</si>
  <si>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</si>
  <si>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</si>
  <si>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</si>
  <si>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</si>
  <si>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</si>
  <si>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</si>
  <si>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</si>
  <si>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</si>
  <si>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</si>
  <si>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</si>
  <si>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</si>
  <si>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</si>
  <si>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</si>
  <si>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</si>
  <si>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</si>
  <si>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</si>
  <si>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</si>
  <si>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</si>
  <si>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</si>
  <si>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</si>
  <si>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</si>
  <si>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</si>
  <si>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</si>
  <si>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</si>
  <si>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</si>
  <si>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</si>
  <si>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</si>
  <si>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</si>
  <si>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</si>
  <si>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</si>
  <si>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</si>
  <si>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</si>
  <si>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</si>
  <si>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</si>
  <si>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</si>
  <si>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</si>
  <si>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</si>
  <si>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</si>
  <si>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</si>
  <si>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</si>
  <si>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</si>
  <si>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</si>
  <si>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</si>
  <si>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</si>
  <si>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</si>
  <si>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</si>
  <si>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</si>
  <si>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</si>
  <si>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</si>
  <si>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</si>
  <si>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</si>
  <si>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</si>
  <si>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</si>
  <si>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</si>
  <si>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</si>
  <si>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</si>
  <si>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</si>
  <si>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</si>
  <si>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</si>
  <si>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</si>
  <si>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</si>
  <si>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</si>
  <si>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</si>
  <si>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</si>
  <si>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</si>
  <si>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</si>
  <si>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</si>
  <si>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</si>
  <si>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</si>
  <si>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</si>
  <si>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</si>
  <si>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</si>
  <si>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</si>
  <si>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</si>
  <si>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</si>
  <si>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</si>
  <si>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</si>
  <si>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</si>
  <si>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</si>
  <si>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</si>
  <si>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</si>
  <si>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</si>
  <si>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</si>
  <si>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</si>
  <si>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</si>
  <si>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</si>
  <si>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</si>
  <si>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</si>
  <si>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</si>
  <si>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</si>
  <si>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</si>
  <si>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</si>
  <si>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</si>
  <si>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</si>
  <si>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</si>
  <si>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</si>
  <si>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</si>
  <si>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</si>
  <si>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</si>
  <si>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</si>
  <si>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</si>
  <si>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</si>
  <si>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</si>
  <si>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</si>
  <si>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</si>
  <si>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</si>
  <si>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</si>
  <si>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</si>
  <si>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</si>
  <si>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</si>
  <si>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</si>
  <si>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</si>
  <si>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</si>
  <si>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</si>
  <si>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</si>
  <si>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</si>
  <si>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</si>
  <si>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</si>
  <si>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</si>
  <si>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</si>
  <si>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</si>
  <si>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</si>
  <si>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</si>
  <si>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</si>
  <si>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</si>
  <si>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</si>
  <si>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</si>
  <si>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</si>
  <si>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</si>
  <si>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</si>
  <si>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</si>
  <si>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</si>
  <si>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</si>
  <si>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</si>
  <si>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</si>
  <si>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</si>
  <si>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</si>
  <si>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</si>
  <si>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</si>
  <si>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</si>
  <si>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</si>
  <si>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</si>
  <si>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</si>
  <si>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</si>
  <si>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</si>
  <si>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</si>
  <si>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</si>
  <si>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</si>
  <si>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</si>
  <si>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</si>
  <si>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</si>
  <si>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</si>
  <si>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</si>
  <si>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</si>
  <si>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</si>
  <si>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</si>
  <si>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</si>
  <si>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</si>
  <si>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</si>
  <si>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</si>
  <si>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</si>
  <si>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</si>
  <si>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</si>
  <si>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</si>
  <si>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</si>
  <si>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</si>
  <si>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</si>
  <si>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</si>
  <si>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</si>
  <si>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</si>
  <si>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</si>
  <si>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</si>
  <si>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</si>
  <si>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</si>
  <si>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</si>
  <si>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</si>
  <si>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</si>
  <si>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</si>
  <si>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</si>
  <si>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</si>
  <si>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</si>
  <si>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</si>
  <si>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</si>
  <si>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</si>
  <si>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</si>
  <si>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</si>
  <si>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</si>
  <si>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</si>
  <si>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</si>
  <si>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</si>
  <si>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</si>
  <si>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</si>
  <si>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</si>
  <si>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</si>
  <si>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</si>
  <si>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</si>
  <si>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</si>
  <si>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</si>
  <si>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</si>
  <si>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</si>
  <si>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</si>
  <si>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</si>
  <si>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</si>
  <si>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</si>
  <si>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</si>
  <si>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</si>
  <si>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</si>
  <si>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</si>
  <si>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</si>
  <si>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</si>
  <si>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</si>
  <si>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</si>
  <si>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</si>
  <si>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</si>
  <si>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</si>
  <si>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</si>
  <si>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</si>
  <si>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</si>
  <si>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</si>
  <si>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</si>
  <si>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</si>
  <si>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</si>
  <si>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</si>
  <si>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</si>
  <si>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</si>
  <si>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</si>
  <si>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</si>
  <si>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</si>
  <si>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</si>
  <si>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</si>
  <si>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</si>
  <si>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</si>
  <si>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</si>
  <si>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</si>
  <si>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</si>
  <si>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</si>
  <si>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</si>
  <si>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</si>
  <si>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</si>
  <si>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</si>
  <si>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</si>
  <si>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</si>
  <si>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</si>
  <si>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</si>
  <si>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</si>
  <si>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</si>
  <si>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</si>
  <si>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</si>
  <si>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</si>
  <si>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</si>
  <si>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</si>
  <si>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</si>
  <si>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</si>
  <si>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</si>
  <si>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</si>
  <si>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</si>
  <si>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</si>
  <si>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</si>
  <si>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</si>
  <si>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</si>
  <si>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</si>
  <si>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</si>
  <si>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</si>
  <si>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</si>
  <si>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</si>
  <si>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</si>
  <si>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</si>
  <si>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</si>
  <si>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</si>
  <si>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</si>
  <si>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</si>
  <si>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</si>
  <si>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</si>
  <si>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</si>
  <si>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</si>
  <si>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</si>
  <si>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</si>
  <si>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</si>
  <si>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</si>
  <si>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</si>
  <si>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</si>
  <si>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</si>
  <si>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</si>
  <si>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</si>
  <si>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</si>
  <si>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</si>
  <si>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</si>
  <si>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</si>
  <si>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</si>
  <si>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</si>
  <si>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</si>
  <si>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</si>
  <si>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</si>
  <si>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</si>
  <si>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</si>
  <si>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</si>
  <si>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</si>
  <si>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</si>
  <si>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</si>
  <si>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</si>
  <si>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</si>
  <si>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</si>
  <si>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</si>
  <si>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</si>
  <si>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</si>
  <si>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</si>
  <si>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</si>
  <si>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</si>
  <si>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</si>
  <si>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</si>
  <si>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</si>
  <si>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</si>
  <si>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</si>
  <si>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</si>
  <si>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</si>
  <si>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</si>
  <si>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</si>
  <si>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</si>
  <si>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</si>
  <si>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</si>
  <si>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</si>
  <si>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</si>
  <si>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</si>
  <si>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</si>
  <si>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</si>
  <si>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</si>
  <si>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</si>
  <si>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</si>
  <si>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</si>
  <si>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</si>
  <si>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</si>
  <si>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</si>
  <si>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</si>
  <si>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</si>
  <si>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</si>
  <si>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</si>
  <si>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</si>
  <si>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</si>
  <si>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</si>
  <si>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</si>
  <si>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</si>
  <si>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</si>
  <si>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</si>
  <si>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</si>
  <si>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</si>
  <si>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</si>
  <si>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</si>
  <si>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</si>
  <si>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</si>
  <si>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</si>
  <si>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</si>
  <si>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</si>
  <si>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</si>
  <si>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</si>
  <si>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</si>
  <si>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</si>
  <si>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</si>
  <si>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</si>
  <si>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</si>
  <si>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</si>
  <si>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</si>
  <si>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</si>
  <si>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</si>
  <si>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</si>
  <si>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</si>
  <si>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</si>
  <si>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</si>
  <si>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</si>
  <si>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</si>
  <si>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</si>
  <si>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</si>
  <si>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</si>
  <si>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</si>
  <si>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</si>
  <si>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</si>
  <si>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</si>
  <si>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</si>
  <si>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</si>
  <si>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</si>
  <si>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</si>
  <si>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</si>
  <si>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</si>
  <si>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</si>
  <si>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</si>
  <si>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</si>
  <si>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</si>
  <si>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</si>
  <si>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</si>
  <si>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</si>
  <si>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</si>
  <si>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</si>
  <si>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</si>
  <si>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</si>
  <si>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</si>
  <si>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</si>
  <si>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</si>
  <si>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</si>
  <si>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</si>
  <si>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</si>
  <si>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</si>
  <si>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</si>
  <si>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</si>
  <si>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</si>
  <si>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</si>
  <si>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</si>
  <si>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</si>
  <si>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</si>
  <si>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</si>
  <si>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</si>
  <si>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</si>
  <si>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</si>
  <si>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</si>
  <si>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</si>
  <si>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</si>
  <si>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</si>
  <si>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</si>
  <si>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</si>
  <si>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</si>
  <si>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</si>
  <si>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</si>
  <si>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</si>
  <si>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</si>
  <si>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</si>
  <si>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</si>
  <si>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</si>
  <si>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</si>
  <si>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</si>
  <si>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</si>
  <si>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</si>
  <si>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</si>
  <si>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</si>
  <si>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</si>
  <si>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</si>
  <si>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</si>
  <si>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</si>
  <si>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</si>
  <si>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</si>
  <si>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</si>
  <si>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</si>
  <si>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</si>
  <si>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</si>
  <si>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</si>
  <si>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</si>
  <si>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</si>
  <si>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</si>
  <si>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</si>
  <si>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</si>
  <si>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</si>
  <si>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</si>
  <si>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</si>
  <si>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</si>
  <si>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</si>
  <si>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</si>
  <si>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</si>
  <si>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</si>
  <si>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</si>
  <si>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</si>
  <si>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</si>
  <si>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</si>
  <si>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</si>
  <si>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</si>
  <si>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</si>
  <si>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</si>
  <si>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</si>
  <si>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</si>
  <si>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</si>
  <si>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</si>
  <si>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</si>
  <si>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</si>
  <si>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</si>
  <si>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</si>
  <si>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</si>
  <si>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</si>
  <si>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</si>
  <si>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</si>
  <si>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</si>
  <si>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</si>
  <si>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</si>
  <si>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</si>
  <si>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</si>
  <si>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</si>
  <si>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</si>
  <si>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</si>
  <si>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</si>
  <si>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</si>
  <si>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</si>
  <si>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</si>
  <si>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</si>
  <si>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</si>
  <si>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</si>
  <si>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</si>
  <si>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</si>
  <si>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</si>
  <si>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</si>
  <si>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</si>
  <si>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</si>
  <si>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</si>
  <si>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</si>
  <si>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</si>
  <si>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</si>
  <si>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</si>
  <si>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</si>
  <si>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</si>
  <si>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</si>
  <si>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</si>
  <si>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</si>
  <si>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</si>
  <si>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</si>
  <si>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</si>
  <si>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</si>
  <si>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</si>
  <si>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</si>
  <si>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</si>
  <si>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</si>
  <si>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</si>
  <si>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</si>
  <si>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</si>
  <si>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</si>
  <si>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</si>
  <si>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</si>
  <si>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</si>
  <si>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</si>
  <si>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</si>
  <si>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</si>
  <si>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</si>
  <si>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</si>
  <si>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</si>
  <si>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</si>
  <si>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</si>
  <si>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</si>
  <si>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</si>
  <si>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</si>
  <si>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</si>
  <si>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</si>
  <si>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</si>
  <si>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</si>
  <si>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</si>
  <si>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</si>
  <si>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</si>
  <si>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</si>
  <si>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</si>
  <si>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</si>
  <si>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</si>
  <si>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</si>
  <si>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</si>
  <si>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</si>
  <si>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</si>
  <si>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</si>
  <si>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</si>
  <si>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</si>
  <si>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</si>
  <si>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</si>
  <si>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</si>
  <si>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</si>
  <si>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</si>
  <si>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</si>
  <si>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</si>
  <si>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</si>
  <si>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</si>
  <si>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</si>
  <si>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</si>
  <si>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</si>
  <si>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</si>
  <si>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</si>
  <si>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</si>
  <si>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</si>
  <si>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</si>
  <si>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</si>
  <si>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</si>
  <si>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</si>
  <si>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</si>
  <si>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</si>
  <si>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</si>
  <si>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</si>
  <si>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</si>
  <si>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</si>
  <si>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</si>
  <si>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</si>
  <si>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</si>
  <si>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</si>
  <si>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</si>
  <si>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</si>
  <si>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</si>
  <si>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</si>
  <si>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</si>
  <si>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</si>
  <si>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</si>
  <si>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</si>
  <si>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</si>
  <si>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</si>
  <si>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</si>
  <si>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</si>
  <si>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</si>
  <si>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</si>
  <si>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</si>
  <si>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</si>
  <si>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</si>
  <si>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</si>
  <si>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</si>
  <si>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</si>
  <si>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</si>
  <si>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</si>
  <si>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</si>
  <si>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</si>
  <si>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</si>
  <si>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</si>
  <si>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</si>
  <si>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</si>
  <si>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</si>
  <si>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</si>
  <si>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</si>
  <si>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</si>
  <si>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</si>
  <si>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</si>
  <si>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</si>
  <si>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</si>
  <si>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</si>
  <si>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</si>
  <si>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</si>
  <si>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</si>
  <si>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</si>
  <si>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</si>
  <si>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</si>
  <si>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</si>
  <si>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</si>
  <si>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</si>
  <si>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</si>
  <si>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</si>
  <si>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</si>
  <si>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</si>
  <si>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</si>
  <si>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</si>
  <si>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</si>
  <si>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</si>
  <si>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</si>
  <si>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</si>
  <si>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</si>
  <si>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</si>
  <si>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</si>
  <si>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</si>
  <si>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</si>
  <si>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</si>
  <si>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</si>
  <si>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</si>
  <si>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</si>
  <si>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</si>
  <si>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</si>
  <si>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</si>
  <si>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</si>
  <si>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</si>
  <si>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</si>
  <si>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</si>
  <si>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</si>
  <si>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</si>
  <si>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</si>
  <si>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</si>
  <si>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</si>
  <si>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</si>
  <si>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</si>
  <si>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</si>
  <si>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</si>
  <si>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</si>
  <si>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</si>
  <si>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</si>
  <si>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</si>
  <si>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</si>
  <si>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</si>
  <si>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</si>
  <si>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</si>
  <si>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</si>
  <si>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</si>
  <si>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</si>
  <si>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</si>
  <si>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</si>
  <si>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</si>
  <si>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</si>
  <si>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</si>
  <si>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</si>
  <si>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</si>
  <si>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</si>
  <si>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</si>
  <si>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</si>
  <si>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</si>
  <si>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</si>
  <si>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</si>
  <si>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</si>
  <si>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</si>
  <si>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</si>
  <si>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</si>
  <si>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</si>
  <si>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</si>
  <si>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</si>
  <si>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</si>
  <si>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</si>
  <si>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</si>
  <si>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</si>
  <si>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</si>
  <si>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</si>
  <si>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</si>
  <si>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</si>
  <si>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</si>
  <si>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</si>
  <si>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</si>
  <si>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</si>
  <si>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</si>
  <si>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</si>
  <si>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</si>
  <si>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</si>
  <si>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</si>
  <si>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</si>
  <si>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</si>
  <si>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</si>
  <si>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</si>
  <si>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</si>
  <si>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</si>
  <si>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</si>
  <si>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</si>
  <si>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</si>
  <si>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</si>
  <si>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</si>
  <si>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</si>
  <si>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</si>
  <si>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</si>
  <si>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</si>
  <si>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</si>
  <si>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</si>
  <si>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</si>
  <si>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</si>
  <si>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</si>
  <si>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</si>
  <si>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</si>
  <si>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</si>
  <si>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</si>
  <si>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</si>
  <si>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</si>
  <si>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</si>
  <si>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</si>
  <si>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</si>
  <si>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</si>
  <si>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</si>
  <si>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</si>
  <si>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</si>
  <si>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</si>
  <si>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</si>
  <si>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</si>
  <si>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</si>
  <si>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</si>
  <si>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</si>
  <si>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</si>
  <si>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</si>
  <si>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</si>
  <si>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</si>
  <si>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</si>
  <si>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</si>
  <si>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</si>
  <si>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</si>
  <si>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</si>
  <si>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</si>
  <si>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</si>
  <si>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</si>
  <si>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</si>
  <si>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</si>
  <si>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</si>
  <si>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</si>
  <si>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</si>
  <si>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</si>
  <si>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</si>
  <si>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</si>
  <si>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</si>
  <si>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</si>
  <si>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</si>
  <si>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</si>
  <si>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</si>
  <si>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</si>
  <si>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</si>
  <si>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</si>
  <si>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</si>
  <si>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</si>
  <si>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</si>
  <si>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</si>
  <si>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</si>
  <si>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</si>
  <si>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</si>
  <si>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</si>
  <si>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</si>
  <si>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</si>
  <si>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</si>
  <si>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</si>
  <si>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</si>
  <si>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</si>
  <si>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</si>
  <si>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</si>
  <si>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</si>
  <si>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</si>
  <si>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</si>
  <si>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</si>
  <si>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</si>
  <si>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</si>
  <si>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</si>
  <si>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</si>
  <si>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</si>
  <si>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</si>
  <si>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</si>
  <si>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</si>
  <si>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</si>
  <si>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</si>
  <si>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</si>
  <si>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</si>
  <si>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</si>
  <si>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</si>
  <si>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</si>
  <si>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</si>
  <si>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</si>
  <si>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</si>
  <si>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</si>
  <si>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</si>
  <si>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</si>
  <si>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</si>
  <si>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</si>
  <si>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</si>
  <si>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</si>
  <si>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</si>
  <si>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</si>
  <si>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</si>
  <si>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</si>
  <si>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</si>
  <si>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</si>
  <si>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</si>
  <si>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</si>
  <si>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</si>
  <si>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</si>
  <si>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</si>
  <si>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</si>
  <si>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</si>
  <si>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</si>
  <si>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</si>
  <si>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</si>
  <si>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</si>
  <si>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</si>
  <si>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</si>
  <si>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</si>
  <si>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</si>
  <si>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</si>
  <si>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</si>
  <si>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</si>
  <si>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</si>
  <si>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</si>
  <si>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</si>
  <si>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</si>
  <si>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</si>
  <si>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</si>
  <si>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</si>
  <si>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</si>
  <si>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</si>
  <si>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</si>
  <si>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</si>
  <si>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</si>
  <si>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</si>
  <si>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</si>
  <si>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</si>
  <si>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</si>
  <si>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</si>
  <si>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</si>
  <si>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</si>
  <si>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</si>
  <si>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</si>
  <si>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</si>
  <si>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</si>
  <si>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</si>
  <si>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</si>
  <si>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</si>
  <si>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</si>
  <si>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</si>
  <si>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</si>
  <si>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</si>
  <si>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</si>
  <si>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</si>
  <si>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</si>
  <si>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</si>
  <si>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</si>
  <si>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</si>
  <si>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</si>
  <si>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</si>
  <si>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</si>
  <si>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</si>
  <si>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</si>
  <si>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</si>
  <si>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</si>
  <si>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</si>
  <si>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</si>
  <si>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</si>
  <si>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</si>
  <si>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</si>
  <si>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</si>
  <si>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</si>
  <si>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</si>
  <si>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</si>
  <si>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</si>
  <si>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</si>
  <si>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</si>
  <si>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</si>
  <si>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</si>
  <si>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</si>
  <si>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</si>
  <si>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</si>
  <si>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</si>
  <si>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</si>
  <si>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</si>
  <si>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</si>
  <si>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</si>
  <si>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</si>
  <si>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</si>
  <si>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</si>
  <si>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</si>
  <si>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</si>
  <si>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</si>
  <si>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</si>
  <si>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</si>
  <si>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</si>
  <si>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</si>
  <si>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</si>
  <si>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</si>
  <si>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</si>
  <si>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</si>
  <si>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</si>
  <si>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</si>
  <si>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</si>
  <si>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</si>
  <si>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</si>
  <si>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</si>
  <si>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</si>
  <si>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</si>
  <si>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</si>
  <si>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</si>
  <si>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</si>
  <si>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</si>
  <si>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</si>
  <si>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</si>
  <si>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</si>
  <si>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</si>
  <si>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</si>
  <si>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</si>
  <si>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</si>
  <si>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</si>
  <si>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</si>
  <si>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</si>
  <si>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</si>
  <si>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</si>
  <si>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</si>
  <si>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</si>
  <si>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</si>
  <si>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</si>
  <si>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</si>
  <si>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</si>
  <si>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</si>
  <si>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</si>
  <si>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</si>
  <si>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</si>
  <si>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</si>
  <si>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</si>
  <si>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</si>
  <si>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</si>
  <si>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</si>
  <si>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</si>
  <si>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</si>
  <si>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</si>
  <si>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</si>
  <si>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</si>
  <si>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</si>
  <si>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</si>
  <si>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</si>
  <si>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</si>
  <si>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</si>
  <si>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</si>
  <si>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</si>
  <si>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</si>
  <si>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</si>
  <si>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</si>
  <si>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</si>
  <si>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</si>
  <si>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</si>
  <si>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</si>
  <si>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</si>
  <si>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</si>
  <si>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</si>
  <si>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</si>
  <si>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</si>
  <si>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</si>
  <si>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</si>
  <si>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</si>
  <si>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</si>
  <si>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</si>
  <si>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</si>
  <si>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</si>
  <si>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</si>
  <si>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</si>
  <si>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</si>
  <si>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</si>
  <si>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</si>
  <si>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</si>
  <si>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</si>
  <si>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</si>
  <si>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</si>
  <si>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</si>
  <si>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</si>
  <si>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</si>
  <si>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</si>
  <si>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</si>
  <si>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</si>
  <si>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</si>
  <si>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</si>
  <si>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</si>
  <si>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</si>
  <si>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</si>
  <si>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</si>
  <si>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</si>
  <si>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</si>
  <si>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</si>
  <si>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</si>
  <si>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</si>
  <si>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</si>
  <si>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</si>
  <si>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</si>
  <si>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</si>
  <si>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</si>
  <si>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</si>
  <si>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</si>
  <si>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</si>
  <si>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</si>
  <si>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</si>
  <si>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</si>
  <si>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</si>
  <si>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</si>
  <si>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</si>
  <si>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</si>
  <si>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</si>
  <si>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</si>
  <si>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</si>
  <si>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</si>
  <si>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</si>
  <si>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</si>
  <si>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</si>
  <si>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</si>
  <si>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</si>
  <si>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</si>
  <si>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</si>
  <si>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</si>
  <si>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</si>
  <si>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</si>
  <si>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</si>
  <si>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</si>
  <si>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</si>
  <si>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</si>
  <si>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</si>
  <si>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</si>
  <si>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</si>
  <si>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</si>
  <si>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</si>
  <si>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</si>
  <si>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</si>
  <si>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</si>
  <si>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</si>
  <si>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</si>
  <si>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</si>
  <si>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</si>
  <si>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</si>
  <si>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</si>
  <si>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</si>
  <si>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</si>
  <si>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</si>
  <si>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</si>
  <si>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</si>
  <si>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</si>
  <si>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</si>
  <si>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</si>
  <si>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</si>
  <si>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</si>
  <si>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</si>
  <si>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</si>
  <si>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</si>
  <si>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</si>
  <si>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</si>
  <si>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</si>
  <si>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</si>
  <si>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</si>
  <si>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</si>
  <si>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</si>
  <si>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</si>
  <si>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</si>
  <si>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</si>
  <si>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</si>
  <si>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</si>
  <si>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</si>
  <si>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</si>
  <si>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</si>
  <si>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</si>
  <si>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</si>
  <si>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</si>
  <si>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</si>
  <si>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</si>
  <si>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</si>
  <si>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</si>
  <si>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</si>
  <si>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</si>
  <si>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</si>
  <si>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</si>
  <si>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</si>
  <si>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</si>
  <si>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</si>
  <si>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</si>
  <si>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</si>
  <si>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</si>
  <si>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</si>
  <si>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</si>
  <si>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</si>
  <si>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</si>
  <si>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</si>
  <si>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</si>
  <si>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</si>
  <si>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</si>
  <si>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</si>
  <si>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</si>
  <si>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</si>
  <si>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</si>
  <si>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</si>
  <si>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</si>
  <si>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</si>
  <si>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</si>
  <si>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</si>
  <si>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</si>
  <si>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</si>
  <si>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</si>
  <si>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</si>
  <si>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</si>
  <si>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</si>
  <si>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</si>
  <si>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</si>
  <si>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</si>
  <si>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</si>
  <si>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</si>
  <si>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</si>
  <si>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</si>
  <si>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</si>
  <si>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</si>
  <si>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</si>
  <si>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</si>
  <si>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</si>
  <si>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</si>
  <si>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</si>
  <si>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</si>
  <si>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</si>
  <si>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</si>
  <si>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</si>
  <si>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</si>
  <si>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</si>
  <si>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</si>
  <si>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</si>
  <si>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</si>
  <si>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</si>
  <si>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</si>
  <si>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</si>
  <si>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</si>
  <si>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</si>
  <si>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</si>
  <si>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</si>
  <si>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</si>
  <si>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</si>
  <si>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</si>
  <si>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</si>
  <si>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</si>
  <si>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</si>
  <si>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</si>
  <si>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</si>
  <si>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</si>
  <si>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</si>
  <si>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</si>
  <si>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</si>
  <si>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</si>
  <si>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</si>
  <si>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</si>
  <si>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</si>
  <si>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</si>
  <si>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</si>
  <si>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</si>
  <si>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</si>
  <si>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</si>
  <si>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</si>
  <si>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</si>
  <si>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</si>
  <si>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</si>
  <si>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</si>
  <si>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</si>
  <si>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</si>
  <si>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</si>
  <si>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</si>
  <si>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</si>
  <si>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</si>
  <si>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</si>
  <si>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</si>
  <si>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</si>
  <si>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</si>
  <si>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</si>
  <si>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</si>
  <si>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</si>
  <si>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</si>
  <si>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</si>
  <si>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</si>
  <si>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</si>
  <si>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</si>
  <si>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</si>
  <si>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</si>
  <si>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</si>
  <si>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</si>
  <si>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</si>
  <si>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</si>
  <si>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</si>
  <si>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</si>
  <si>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</si>
  <si>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</si>
  <si>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</si>
  <si>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</si>
  <si>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</si>
  <si>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</si>
  <si>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</si>
  <si>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</si>
  <si>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</si>
  <si>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</si>
  <si>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</si>
  <si>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</si>
  <si>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</si>
  <si>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</si>
  <si>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</si>
  <si>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</si>
  <si>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</si>
  <si>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</si>
  <si>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</si>
  <si>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</si>
  <si>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</si>
  <si>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</si>
  <si>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</si>
  <si>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</si>
  <si>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</si>
  <si>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</si>
  <si>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</si>
  <si>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</si>
  <si>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</si>
  <si>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</si>
  <si>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</si>
  <si>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</si>
  <si>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</si>
  <si>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</si>
  <si>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</si>
  <si>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</si>
  <si>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</si>
  <si>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</si>
  <si>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</si>
  <si>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</si>
  <si>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</si>
  <si>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</si>
  <si>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</si>
  <si>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</si>
  <si>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</si>
  <si>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</si>
  <si>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</si>
  <si>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</si>
  <si>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</si>
  <si>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</si>
  <si>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</si>
  <si>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</si>
  <si>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</si>
  <si>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</si>
  <si>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</si>
  <si>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</si>
  <si>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</si>
  <si>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</si>
  <si>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</si>
  <si>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</si>
  <si>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</si>
  <si>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</si>
  <si>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</si>
  <si>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</si>
  <si>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</si>
  <si>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</si>
  <si>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</si>
  <si>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</si>
  <si>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</si>
  <si>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</si>
  <si>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</si>
  <si>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</si>
  <si>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</si>
  <si>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</si>
  <si>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</si>
  <si>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</si>
  <si>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</si>
  <si>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</si>
  <si>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</si>
  <si>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</si>
  <si>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</si>
  <si>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</si>
  <si>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</si>
  <si>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</si>
  <si>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</si>
  <si>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</si>
  <si>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</si>
  <si>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</si>
  <si>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</si>
  <si>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</si>
  <si>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</si>
  <si>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</si>
  <si>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</si>
  <si>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</si>
  <si>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</si>
  <si>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</si>
  <si>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</si>
  <si>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</si>
  <si>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</si>
  <si>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</si>
  <si>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</si>
  <si>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</si>
  <si>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</si>
  <si>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</si>
  <si>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</si>
  <si>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</si>
  <si>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</si>
  <si>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</si>
  <si>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</si>
  <si>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</si>
  <si>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</si>
  <si>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</si>
  <si>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</si>
  <si>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</si>
  <si>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</si>
  <si>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</si>
  <si>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</si>
  <si>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</si>
  <si>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</si>
  <si>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</si>
  <si>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</si>
  <si>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</si>
  <si>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</si>
  <si>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</si>
  <si>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</si>
  <si>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</si>
  <si>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</si>
  <si>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</si>
  <si>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</si>
  <si>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</si>
  <si>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</si>
  <si>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</si>
  <si>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</si>
  <si>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</si>
  <si>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</si>
  <si>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</si>
  <si>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</si>
  <si>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</si>
  <si>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</si>
  <si>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</si>
  <si>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</si>
  <si>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</si>
  <si>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</si>
  <si>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</si>
  <si>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</si>
  <si>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</si>
  <si>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</si>
  <si>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</si>
  <si>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</si>
  <si>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</si>
  <si>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</si>
  <si>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</si>
  <si>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</si>
  <si>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</si>
  <si>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</si>
  <si>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</si>
  <si>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</si>
  <si>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</si>
  <si>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</si>
  <si>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</si>
  <si>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</si>
  <si>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</si>
  <si>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</si>
  <si>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</si>
  <si>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</si>
  <si>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</si>
  <si>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</si>
  <si>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</si>
  <si>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</si>
  <si>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</si>
  <si>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</si>
  <si>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</si>
  <si>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</si>
  <si>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</si>
  <si>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</si>
  <si>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</si>
  <si>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</si>
  <si>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</si>
  <si>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</si>
  <si>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</si>
  <si>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</si>
  <si>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</si>
  <si>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</si>
  <si>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</si>
  <si>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</si>
  <si>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</si>
  <si>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</si>
  <si>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</si>
  <si>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</si>
  <si>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</si>
  <si>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</si>
  <si>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</si>
  <si>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</si>
  <si>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</si>
  <si>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</si>
  <si>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</si>
  <si>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</si>
  <si>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</si>
  <si>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</si>
  <si>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</si>
  <si>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</si>
  <si>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</si>
  <si>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</si>
  <si>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</si>
  <si>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</si>
  <si>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</si>
  <si>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</si>
  <si>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</si>
  <si>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</si>
  <si>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</si>
  <si>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</si>
  <si>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</si>
  <si>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</si>
  <si>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</si>
  <si>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</si>
  <si>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</si>
  <si>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</si>
  <si>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</si>
  <si>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</si>
  <si>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</si>
  <si>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</si>
  <si>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</si>
  <si>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</si>
  <si>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</si>
  <si>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</si>
  <si>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</si>
  <si>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</si>
  <si>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</si>
  <si>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</si>
  <si>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</si>
  <si>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</si>
  <si>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</si>
  <si>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</si>
  <si>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</si>
  <si>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</si>
  <si>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</si>
  <si>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</si>
  <si>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</si>
  <si>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</si>
  <si>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</si>
  <si>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</si>
  <si>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</si>
  <si>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</si>
  <si>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</si>
  <si>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</si>
  <si>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</si>
  <si>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</si>
  <si>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</si>
  <si>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</si>
  <si>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</si>
  <si>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</si>
  <si>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</si>
  <si>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</si>
  <si>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</si>
  <si>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</si>
  <si>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</si>
  <si>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</si>
  <si>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</si>
  <si>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</si>
  <si>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</si>
  <si>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</si>
  <si>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</si>
  <si>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</si>
  <si>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</si>
  <si>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</si>
  <si>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</si>
  <si>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</si>
  <si>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</si>
  <si>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</si>
  <si>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</si>
  <si>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</si>
  <si>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</si>
  <si>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</si>
  <si>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</si>
  <si>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</si>
  <si>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</si>
  <si>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</si>
  <si>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</si>
  <si>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</si>
  <si>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</si>
  <si>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</si>
  <si>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</si>
  <si>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</si>
  <si>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</si>
  <si>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</si>
  <si>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</si>
  <si>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</si>
  <si>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</si>
  <si>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</si>
  <si>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</si>
  <si>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</si>
  <si>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</si>
  <si>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</si>
  <si>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</si>
  <si>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</si>
  <si>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</si>
  <si>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</si>
  <si>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</si>
  <si>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</si>
  <si>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</si>
  <si>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</si>
  <si>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</si>
  <si>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</si>
  <si>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</si>
  <si>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</si>
  <si>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</si>
  <si>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</si>
  <si>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</si>
  <si>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</si>
  <si>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</si>
  <si>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</si>
  <si>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</si>
  <si>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</si>
  <si>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</si>
  <si>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</si>
  <si>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</si>
  <si>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</si>
  <si>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</si>
  <si>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</si>
  <si>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</si>
  <si>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</si>
  <si>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</si>
  <si>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</si>
  <si>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</si>
  <si>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</si>
  <si>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</si>
  <si>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</si>
  <si>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</si>
  <si>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</si>
  <si>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</si>
  <si>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</si>
  <si>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</si>
  <si>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</si>
  <si>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</si>
  <si>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</si>
  <si>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</si>
  <si>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</si>
  <si>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</si>
  <si>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</si>
  <si>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</si>
  <si>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</si>
  <si>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</si>
  <si>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</si>
  <si>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</si>
  <si>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</si>
  <si>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</si>
  <si>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</si>
  <si>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</si>
  <si>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</si>
  <si>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</si>
  <si>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</si>
  <si>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</si>
  <si>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</si>
  <si>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</si>
  <si>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</si>
  <si>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</si>
  <si>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</si>
  <si>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</si>
  <si>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</si>
  <si>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</si>
  <si>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</si>
  <si>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</si>
  <si>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</si>
  <si>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</si>
  <si>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</si>
  <si>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</si>
  <si>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</si>
  <si>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</si>
  <si>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</si>
  <si>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</si>
  <si>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</si>
  <si>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</si>
  <si>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</si>
  <si>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</si>
  <si>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</si>
  <si>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</si>
  <si>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</si>
  <si>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</si>
  <si>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</si>
  <si>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</si>
  <si>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</si>
  <si>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</si>
  <si>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</si>
  <si>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</si>
  <si>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</si>
  <si>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</si>
  <si>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</si>
  <si>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</si>
  <si>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</si>
  <si>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</si>
  <si>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</si>
  <si>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</si>
  <si>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</si>
  <si>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</si>
  <si>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</si>
  <si>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</si>
  <si>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</si>
  <si>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</si>
  <si>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</si>
  <si>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</si>
  <si>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</si>
  <si>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</si>
  <si>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</si>
  <si>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</si>
  <si>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</si>
  <si>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</si>
  <si>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</si>
  <si>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</si>
  <si>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</si>
  <si>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</si>
  <si>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</si>
  <si>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</si>
  <si>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</si>
  <si>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</si>
  <si>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</si>
  <si>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</si>
  <si>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</si>
  <si>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</si>
  <si>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</si>
  <si>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</si>
  <si>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</si>
  <si>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</si>
  <si>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</si>
  <si>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</si>
  <si>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</si>
  <si>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</si>
  <si>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</si>
  <si>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</si>
  <si>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</si>
  <si>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</si>
  <si>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</si>
  <si>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</si>
  <si>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</si>
  <si>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</si>
  <si>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</si>
  <si>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</si>
  <si>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</si>
  <si>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</si>
  <si>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</si>
  <si>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</si>
  <si>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</si>
  <si>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</si>
  <si>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</si>
  <si>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</si>
  <si>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</si>
  <si>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</si>
  <si>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</si>
  <si>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</si>
  <si>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</si>
  <si>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</si>
  <si>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</si>
  <si>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</si>
  <si>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</si>
  <si>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</si>
  <si>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</si>
  <si>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</si>
  <si>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</si>
  <si>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</si>
  <si>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</si>
  <si>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</si>
  <si>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</si>
  <si>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</si>
  <si>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</si>
  <si>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</si>
  <si>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</si>
  <si>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</si>
  <si>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</si>
  <si>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</si>
  <si>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</si>
  <si>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</si>
  <si>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</si>
  <si>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</si>
  <si>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</si>
  <si>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</si>
  <si>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</si>
  <si>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</si>
  <si>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</si>
  <si>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</si>
  <si>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</si>
  <si>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</si>
  <si>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</si>
  <si>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</si>
  <si>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</si>
  <si>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</si>
  <si>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</si>
  <si>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</si>
  <si>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</si>
  <si>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</si>
  <si>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</si>
  <si>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</si>
  <si>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</si>
  <si>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</si>
  <si>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</si>
  <si>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</si>
  <si>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</si>
  <si>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</si>
  <si>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</si>
  <si>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</si>
  <si>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</si>
  <si>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</si>
  <si>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</si>
  <si>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</si>
  <si>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</si>
  <si>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</si>
  <si>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</si>
  <si>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</si>
  <si>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</si>
  <si>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</si>
  <si>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</si>
  <si>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</si>
  <si>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</si>
  <si>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</si>
  <si>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</si>
  <si>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</si>
  <si>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</si>
  <si>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</si>
  <si>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</si>
  <si>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</si>
  <si>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</si>
  <si>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</si>
  <si>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</si>
  <si>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</si>
  <si>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</si>
  <si>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</si>
  <si>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</si>
  <si>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</si>
  <si>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</si>
  <si>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</si>
  <si>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</si>
  <si>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</si>
  <si>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</si>
  <si>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</si>
  <si>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</si>
  <si>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</si>
  <si>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</si>
  <si>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</si>
  <si>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</si>
  <si>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</si>
  <si>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</si>
  <si>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</si>
  <si>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</si>
  <si>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</si>
  <si>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</si>
  <si>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</si>
  <si>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</si>
  <si>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</si>
  <si>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</si>
  <si>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</si>
  <si>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</si>
  <si>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</si>
  <si>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</si>
  <si>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</si>
  <si>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</si>
  <si>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</si>
  <si>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</si>
  <si>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</si>
  <si>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</si>
  <si>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</si>
  <si>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</si>
  <si>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</si>
  <si>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</si>
  <si>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</si>
  <si>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</si>
  <si>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</si>
  <si>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</si>
  <si>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</si>
  <si>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</si>
  <si>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</si>
  <si>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</si>
  <si>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</si>
  <si>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</si>
  <si>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</si>
  <si>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</si>
  <si>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</si>
  <si>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</si>
  <si>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</si>
  <si>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</si>
  <si>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</si>
  <si>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</si>
  <si>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</si>
  <si>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</si>
  <si>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</si>
  <si>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</si>
  <si>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</si>
  <si>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</si>
  <si>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</si>
  <si>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</si>
  <si>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</si>
  <si>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</si>
  <si>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</si>
  <si>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</si>
  <si>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</si>
  <si>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</si>
  <si>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</si>
  <si>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</si>
  <si>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</si>
  <si>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</si>
  <si>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</si>
  <si>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</si>
  <si>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</si>
  <si>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</si>
  <si>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</si>
  <si>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</si>
  <si>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</si>
  <si>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</si>
  <si>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</si>
  <si>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</si>
  <si>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</si>
  <si>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</si>
  <si>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</si>
  <si>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</si>
  <si>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</si>
  <si>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</si>
  <si>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</si>
  <si>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</si>
  <si>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</si>
  <si>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</si>
  <si>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</si>
  <si>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</si>
  <si>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</si>
  <si>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</si>
  <si>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</si>
  <si>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</si>
  <si>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</si>
  <si>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</si>
  <si>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</si>
  <si>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</si>
  <si>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</si>
  <si>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</si>
  <si>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</si>
  <si>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</si>
  <si>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</si>
  <si>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</si>
  <si>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</si>
  <si>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</si>
  <si>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</si>
  <si>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</si>
  <si>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</si>
  <si>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</si>
  <si>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</si>
  <si>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</si>
  <si>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</si>
  <si>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</si>
  <si>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</si>
  <si>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</si>
  <si>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</si>
  <si>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</si>
  <si>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</si>
  <si>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</si>
  <si>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</si>
  <si>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</si>
  <si>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</si>
  <si>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</si>
  <si>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</si>
  <si>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</si>
  <si>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</si>
  <si>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</si>
  <si>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</si>
  <si>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</si>
  <si>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</si>
  <si>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</si>
  <si>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</si>
  <si>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</si>
  <si>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</si>
  <si>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</si>
  <si>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</si>
  <si>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</si>
  <si>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</si>
  <si>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</si>
  <si>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</si>
  <si>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</si>
  <si>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</si>
  <si>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</si>
  <si>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</si>
  <si>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</si>
  <si>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</si>
  <si>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</si>
  <si>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</si>
  <si>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</si>
  <si>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</si>
  <si>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</si>
  <si>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</si>
  <si>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</si>
  <si>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</si>
  <si>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</si>
  <si>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</si>
  <si>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</si>
  <si>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</si>
  <si>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</si>
  <si>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</si>
  <si>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</si>
  <si>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</si>
  <si>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</si>
  <si>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</si>
  <si>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</si>
  <si>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</si>
  <si>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</si>
  <si>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</si>
  <si>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</si>
  <si>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</si>
  <si>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</si>
  <si>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</si>
  <si>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</si>
  <si>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</si>
  <si>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</si>
  <si>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</si>
  <si>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</si>
  <si>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</si>
  <si>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</si>
  <si>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</si>
  <si>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</si>
  <si>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</si>
  <si>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</si>
  <si>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</si>
  <si>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</si>
  <si>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</si>
  <si>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</si>
  <si>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</si>
  <si>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</si>
  <si>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</si>
  <si>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</si>
  <si>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</si>
  <si>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</si>
  <si>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</si>
  <si>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</si>
  <si>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</si>
  <si>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</si>
  <si>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</si>
  <si>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</si>
  <si>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</si>
  <si>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</si>
  <si>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</si>
  <si>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</si>
  <si>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</si>
  <si>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</si>
  <si>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</si>
  <si>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</si>
  <si>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</si>
  <si>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</si>
  <si>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</si>
  <si>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</si>
  <si>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</si>
  <si>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</si>
  <si>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</si>
  <si>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</si>
  <si>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</si>
  <si>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</si>
  <si>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</si>
  <si>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</si>
  <si>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</si>
  <si>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</si>
  <si>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</si>
  <si>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</si>
  <si>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</si>
  <si>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</si>
  <si>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</si>
  <si>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</si>
  <si>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</si>
  <si>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</si>
  <si>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</si>
  <si>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</si>
  <si>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</si>
  <si>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</si>
  <si>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</si>
  <si>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</si>
  <si>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</si>
  <si>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</si>
  <si>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</si>
  <si>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</si>
  <si>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</si>
  <si>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</si>
  <si>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</si>
  <si>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</si>
  <si>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</si>
  <si>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</si>
  <si>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</si>
  <si>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</si>
  <si>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</si>
  <si>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</si>
  <si>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</si>
  <si>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</si>
  <si>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</si>
  <si>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</si>
  <si>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</si>
  <si>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</si>
  <si>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</si>
  <si>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</si>
  <si>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</si>
  <si>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</si>
  <si>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</si>
  <si>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</si>
  <si>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</si>
  <si>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</si>
  <si>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</si>
  <si>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</si>
  <si>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</si>
  <si>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</si>
  <si>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</si>
  <si>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</si>
  <si>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</si>
  <si>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</si>
  <si>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</si>
  <si>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</si>
  <si>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</si>
  <si>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</si>
  <si>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</si>
  <si>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</si>
  <si>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</si>
  <si>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</si>
  <si>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</si>
  <si>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</si>
  <si>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</si>
  <si>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</si>
  <si>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</si>
  <si>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</si>
  <si>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</si>
  <si>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</si>
  <si>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</si>
  <si>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</si>
  <si>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</si>
  <si>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</si>
  <si>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</si>
  <si>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</si>
  <si>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</si>
  <si>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</si>
  <si>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</si>
  <si>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</si>
  <si>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</si>
  <si>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</si>
  <si>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</si>
  <si>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</si>
  <si>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</si>
  <si>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</si>
  <si>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</si>
  <si>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</si>
  <si>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</si>
  <si>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</si>
  <si>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</si>
  <si>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</si>
  <si>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</si>
  <si>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</si>
  <si>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</si>
  <si>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</si>
  <si>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</si>
  <si>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</si>
  <si>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</si>
  <si>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</si>
  <si>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</si>
  <si>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</si>
  <si>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</si>
  <si>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</si>
  <si>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</si>
  <si>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</si>
  <si>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</si>
  <si>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</si>
  <si>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</si>
  <si>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</si>
  <si>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</si>
  <si>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</si>
  <si>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</si>
  <si>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</si>
  <si>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</si>
  <si>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</si>
  <si>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</si>
  <si>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</si>
  <si>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</si>
  <si>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</si>
  <si>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</si>
  <si>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</si>
  <si>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</si>
  <si>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</si>
  <si>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</si>
  <si>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</si>
  <si>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</si>
  <si>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</si>
  <si>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</si>
  <si>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</si>
  <si>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</si>
  <si>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</si>
  <si>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</si>
  <si>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</si>
  <si>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</si>
  <si>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</si>
  <si>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</si>
  <si>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</si>
  <si>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</si>
  <si>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</si>
  <si>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</si>
  <si>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</si>
  <si>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</si>
  <si>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</si>
  <si>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</si>
  <si>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</si>
  <si>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</si>
  <si>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</si>
  <si>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</si>
  <si>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</si>
  <si>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</si>
  <si>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</si>
  <si>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</si>
  <si>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</si>
  <si>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</si>
  <si>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</si>
  <si>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</si>
  <si>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</si>
  <si>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</si>
  <si>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</si>
  <si>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</si>
  <si>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</si>
  <si>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</si>
  <si>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</si>
  <si>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</si>
  <si>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</si>
  <si>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</si>
  <si>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</si>
  <si>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</si>
  <si>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</si>
  <si>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</si>
  <si>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</si>
  <si>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</si>
  <si>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</si>
  <si>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</si>
  <si>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</si>
  <si>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</si>
  <si>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</si>
  <si>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</si>
  <si>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</si>
  <si>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</si>
  <si>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</si>
  <si>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</si>
  <si>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</si>
  <si>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</si>
  <si>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</si>
  <si>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</si>
  <si>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</si>
  <si>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</si>
  <si>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</si>
  <si>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</si>
  <si>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</si>
  <si>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</si>
  <si>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</si>
  <si>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</si>
  <si>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</si>
  <si>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</si>
  <si>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</si>
  <si>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</si>
  <si>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</si>
  <si>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</si>
  <si>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</si>
  <si>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</si>
  <si>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</si>
  <si>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</si>
  <si>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</si>
  <si>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</si>
  <si>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</si>
  <si>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</si>
  <si>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</si>
  <si>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</si>
  <si>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</si>
  <si>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</si>
  <si>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</si>
  <si>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</si>
  <si>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</si>
  <si>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</si>
  <si>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</si>
  <si>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</si>
  <si>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</si>
  <si>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</si>
  <si>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</si>
  <si>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</si>
  <si>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</si>
  <si>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</si>
  <si>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</si>
  <si>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</si>
  <si>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</si>
  <si>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</si>
  <si>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</si>
  <si>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</si>
  <si>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</si>
  <si>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</si>
  <si>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</si>
  <si>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</si>
  <si>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</si>
  <si>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</si>
  <si>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</si>
  <si>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</si>
  <si>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</si>
  <si>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</si>
  <si>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</si>
  <si>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</si>
  <si>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</si>
  <si>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</si>
  <si>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</si>
  <si>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</si>
  <si>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</si>
  <si>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</si>
  <si>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</si>
  <si>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</si>
  <si>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</si>
  <si>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</si>
  <si>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</si>
  <si>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</si>
  <si>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</si>
  <si>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</si>
  <si>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</si>
  <si>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</si>
  <si>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</si>
  <si>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</si>
  <si>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</si>
  <si>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</si>
  <si>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</si>
  <si>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</si>
  <si>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</si>
  <si>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</si>
  <si>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</si>
  <si>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</si>
  <si>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</si>
  <si>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</si>
  <si>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</si>
  <si>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</si>
  <si>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</si>
  <si>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</si>
  <si>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</si>
  <si>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</si>
  <si>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</si>
  <si>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</si>
  <si>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</si>
  <si>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</si>
  <si>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</si>
  <si>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</si>
  <si>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</si>
  <si>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</si>
  <si>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</si>
  <si>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</si>
  <si>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</si>
  <si>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</si>
  <si>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</si>
  <si>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</si>
  <si>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</si>
  <si>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</si>
  <si>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</si>
  <si>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</si>
  <si>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</si>
  <si>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</si>
  <si>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</si>
  <si>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</si>
  <si>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</si>
  <si>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</si>
  <si>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</si>
  <si>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</si>
  <si>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</si>
  <si>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</si>
  <si>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</si>
  <si>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</si>
  <si>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</si>
  <si>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</si>
  <si>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</si>
  <si>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</si>
  <si>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</si>
  <si>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</si>
  <si>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</si>
  <si>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</si>
  <si>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</si>
  <si>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</si>
  <si>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</si>
  <si>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</si>
  <si>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</si>
  <si>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</si>
  <si>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</si>
  <si>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</si>
  <si>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</si>
  <si>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</si>
  <si>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</si>
  <si>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</si>
  <si>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</si>
  <si>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</si>
  <si>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</si>
  <si>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</si>
  <si>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</si>
  <si>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</si>
  <si>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</si>
  <si>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</si>
  <si>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</si>
  <si>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</si>
  <si>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</si>
  <si>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</si>
  <si>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</si>
  <si>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</si>
  <si>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</si>
  <si>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</si>
  <si>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</si>
  <si>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</si>
  <si>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</si>
  <si>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</si>
  <si>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</si>
  <si>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</si>
  <si>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</si>
  <si>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</si>
  <si>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</si>
  <si>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</si>
  <si>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</si>
  <si>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</si>
  <si>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</si>
  <si>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</si>
  <si>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</si>
  <si>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</si>
  <si>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</si>
  <si>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</si>
  <si>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</si>
  <si>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</si>
  <si>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</si>
  <si>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</si>
  <si>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</si>
  <si>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</si>
  <si>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</si>
  <si>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</si>
  <si>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</si>
  <si>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</si>
  <si>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</si>
  <si>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</si>
  <si>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</si>
  <si>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</si>
  <si>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</si>
  <si>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</si>
  <si>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</si>
  <si>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</si>
  <si>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</si>
  <si>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</si>
  <si>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</si>
  <si>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</si>
  <si>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</si>
  <si>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</si>
  <si>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</si>
  <si>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</si>
  <si>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</si>
  <si>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</si>
  <si>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</si>
  <si>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</si>
  <si>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</si>
  <si>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</si>
  <si>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</si>
  <si>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</si>
  <si>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</si>
  <si>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</si>
  <si>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</si>
  <si>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</si>
  <si>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</si>
  <si>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</si>
  <si>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</si>
  <si>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</si>
  <si>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</si>
  <si>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</si>
  <si>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</si>
  <si>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</si>
  <si>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</si>
  <si>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</si>
  <si>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</si>
  <si>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</si>
  <si>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</si>
  <si>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</si>
  <si>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</si>
  <si>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</si>
  <si>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</si>
  <si>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</si>
  <si>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</si>
  <si>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</si>
  <si>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</si>
  <si>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</si>
  <si>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</si>
  <si>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</si>
  <si>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</si>
  <si>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</si>
  <si>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</si>
  <si>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</si>
  <si>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</si>
  <si>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</si>
  <si>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</si>
  <si>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</si>
  <si>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</si>
  <si>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</si>
  <si>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</si>
  <si>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</si>
  <si>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</si>
  <si>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</si>
  <si>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</si>
  <si>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</si>
  <si>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</si>
  <si>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</si>
  <si>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</si>
  <si>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</si>
  <si>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</si>
  <si>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</si>
  <si>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</si>
  <si>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</si>
  <si>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</si>
  <si>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</si>
  <si>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</si>
  <si>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</si>
  <si>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</si>
  <si>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</si>
  <si>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</si>
  <si>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</si>
  <si>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</si>
  <si>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</si>
  <si>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</si>
  <si>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</si>
  <si>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</si>
  <si>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</si>
  <si>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</si>
  <si>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</si>
  <si>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</si>
  <si>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</si>
  <si>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</si>
  <si>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</si>
  <si>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</si>
  <si>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</si>
  <si>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</si>
  <si>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</si>
  <si>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</si>
  <si>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</si>
  <si>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</si>
  <si>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</si>
  <si>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</si>
  <si>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</si>
  <si>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</si>
  <si>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</si>
  <si>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</si>
  <si>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</si>
  <si>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</si>
  <si>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</si>
  <si>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</si>
  <si>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</si>
  <si>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</si>
  <si>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</si>
  <si>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</si>
  <si>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</si>
  <si>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</si>
  <si>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</si>
  <si>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</si>
  <si>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</si>
  <si>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</si>
  <si>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</si>
  <si>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</si>
  <si>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</si>
  <si>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</si>
  <si>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</si>
  <si>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</si>
  <si>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</si>
  <si>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</si>
  <si>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</si>
  <si>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</si>
  <si>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</si>
  <si>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</si>
  <si>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</si>
  <si>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</si>
  <si>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</si>
  <si>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</si>
  <si>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</si>
  <si>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</si>
  <si>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</si>
  <si>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</si>
  <si>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</si>
  <si>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</si>
  <si>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</si>
  <si>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</si>
  <si>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</si>
  <si>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</si>
  <si>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</si>
  <si>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</si>
  <si>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</si>
  <si>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</si>
  <si>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</si>
  <si>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</si>
  <si>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</si>
  <si>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</si>
  <si>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</si>
  <si>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</si>
  <si>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</si>
  <si>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</si>
  <si>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</si>
  <si>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</si>
  <si>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</si>
  <si>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</si>
  <si>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</si>
  <si>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</si>
  <si>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</si>
  <si>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</si>
  <si>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</si>
  <si>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</si>
  <si>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</si>
  <si>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</si>
  <si>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</si>
  <si>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</si>
  <si>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</si>
  <si>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</si>
  <si>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</si>
  <si>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</si>
  <si>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</si>
  <si>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</si>
  <si>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</si>
  <si>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</si>
  <si>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</si>
  <si>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</si>
  <si>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</si>
  <si>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</si>
  <si>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</si>
  <si>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</si>
  <si>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</si>
  <si>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</si>
  <si>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</si>
  <si>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</si>
  <si>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</si>
  <si>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</si>
  <si>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</si>
  <si>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</si>
  <si>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</si>
  <si>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</si>
  <si>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</si>
  <si>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</si>
  <si>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</si>
  <si>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</si>
  <si>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</si>
  <si>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</si>
  <si>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</si>
  <si>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</si>
  <si>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</si>
  <si>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</si>
  <si>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</si>
  <si>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</si>
  <si>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</si>
  <si>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</si>
  <si>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</si>
  <si>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</si>
  <si>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</si>
  <si>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</si>
  <si>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</si>
  <si>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</si>
  <si>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</si>
  <si>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</si>
  <si>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</si>
  <si>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</si>
  <si>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</si>
  <si>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</si>
  <si>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</si>
  <si>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</si>
  <si>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</si>
  <si>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</si>
  <si>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</si>
  <si>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</si>
  <si>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</si>
  <si>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</si>
  <si>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</si>
  <si>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</si>
  <si>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</si>
  <si>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</si>
  <si>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</si>
  <si>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</si>
  <si>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</si>
  <si>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</si>
  <si>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</si>
  <si>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</si>
  <si>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</si>
  <si>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</si>
  <si>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</si>
  <si>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</si>
  <si>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</si>
  <si>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</si>
  <si>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</si>
  <si>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</si>
  <si>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</si>
  <si>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</si>
  <si>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</si>
  <si>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</si>
  <si>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</si>
  <si>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</si>
  <si>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</si>
  <si>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</si>
  <si>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</si>
  <si>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</si>
  <si>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</si>
  <si>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</si>
  <si>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</si>
  <si>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</si>
  <si>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</si>
  <si>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</si>
  <si>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</si>
  <si>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</si>
  <si>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</si>
  <si>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</si>
  <si>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</si>
  <si>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</si>
  <si>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</si>
  <si>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</si>
  <si>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</si>
  <si>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</si>
  <si>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</si>
  <si>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</si>
  <si>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</si>
  <si>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</si>
  <si>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</si>
  <si>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</si>
  <si>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</si>
  <si>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</si>
  <si>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</si>
  <si>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</si>
  <si>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</si>
  <si>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</si>
  <si>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</si>
  <si>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</si>
  <si>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</si>
  <si>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</si>
  <si>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</si>
  <si>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</si>
  <si>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</si>
  <si>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</si>
  <si>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</si>
  <si>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</si>
  <si>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</si>
  <si>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</si>
  <si>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</si>
  <si>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</si>
  <si>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</si>
  <si>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</si>
  <si>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</si>
  <si>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</si>
  <si>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</si>
  <si>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</si>
  <si>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</si>
  <si>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</si>
  <si>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</si>
  <si>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</si>
  <si>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</si>
  <si>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</si>
  <si>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</si>
  <si>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</si>
  <si>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</si>
  <si>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</si>
  <si>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</si>
  <si>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</si>
  <si>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</si>
  <si>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</si>
  <si>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</si>
  <si>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</si>
  <si>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</si>
  <si>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</si>
  <si>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</si>
  <si>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</si>
  <si>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</si>
  <si>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</si>
  <si>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</si>
  <si>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</si>
  <si>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</si>
  <si>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</si>
  <si>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</si>
  <si>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</si>
  <si>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</si>
  <si>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</si>
  <si>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</si>
  <si>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</si>
  <si>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</si>
  <si>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</si>
  <si>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</si>
  <si>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</si>
  <si>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</si>
  <si>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</si>
  <si>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</si>
  <si>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</si>
  <si>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</si>
  <si>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</si>
  <si>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</si>
  <si>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</si>
  <si>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</si>
  <si>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</si>
  <si>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</si>
  <si>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</si>
  <si>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</si>
  <si>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</si>
  <si>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</si>
  <si>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</si>
  <si>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</si>
  <si>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</si>
  <si>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</si>
  <si>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</si>
  <si>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</si>
  <si>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</si>
  <si>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</si>
  <si>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</si>
  <si>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</si>
  <si>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</si>
  <si>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</si>
  <si>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</si>
  <si>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</si>
  <si>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</si>
  <si>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</si>
  <si>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</si>
  <si>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</si>
  <si>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</si>
  <si>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</si>
  <si>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</si>
  <si>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</si>
  <si>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</si>
  <si>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</si>
  <si>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</si>
  <si>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</si>
  <si>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</si>
  <si>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</si>
  <si>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</si>
  <si>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</si>
  <si>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</si>
  <si>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</si>
  <si>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</si>
  <si>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</si>
  <si>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</si>
  <si>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</si>
  <si>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</si>
  <si>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</si>
  <si>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</si>
  <si>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</si>
  <si>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</si>
  <si>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</si>
  <si>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</si>
  <si>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</si>
  <si>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</si>
  <si>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</si>
  <si>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</si>
  <si>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</si>
  <si>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</si>
  <si>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</si>
  <si>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</si>
  <si>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</si>
  <si>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</si>
  <si>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</si>
  <si>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</si>
  <si>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</si>
  <si>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</si>
  <si>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</si>
  <si>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</si>
  <si>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</si>
  <si>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</si>
  <si>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</si>
  <si>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</si>
  <si>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</si>
  <si>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</si>
  <si>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</si>
  <si>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</si>
  <si>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</si>
  <si>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</si>
  <si>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</si>
  <si>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</si>
  <si>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</si>
  <si>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</si>
  <si>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</si>
  <si>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</si>
  <si>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</si>
  <si>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</si>
  <si>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</si>
  <si>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</si>
  <si>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</si>
  <si>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</si>
  <si>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</si>
  <si>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</si>
  <si>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</si>
  <si>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</si>
  <si>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</si>
  <si>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</si>
  <si>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</si>
  <si>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</si>
  <si>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</si>
  <si>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</si>
  <si>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</si>
  <si>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</si>
  <si>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</si>
  <si>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</si>
  <si>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</si>
  <si>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</si>
  <si>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</si>
  <si>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</si>
  <si>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</si>
  <si>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</si>
  <si>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</si>
  <si>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</si>
  <si>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</si>
  <si>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</si>
  <si>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</si>
  <si>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</si>
  <si>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</si>
  <si>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</si>
  <si>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</si>
  <si>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</si>
  <si>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</si>
  <si>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</si>
  <si>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</si>
  <si>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</si>
  <si>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</si>
  <si>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</si>
  <si>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</si>
  <si>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</si>
  <si>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</si>
  <si>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</si>
  <si>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</si>
  <si>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</si>
  <si>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</si>
  <si>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</si>
  <si>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</si>
  <si>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</si>
  <si>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</si>
  <si>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</si>
  <si>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</si>
  <si>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</si>
  <si>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</si>
  <si>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</si>
  <si>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</si>
  <si>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</si>
  <si>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</si>
  <si>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</si>
  <si>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</si>
  <si>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</si>
  <si>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</si>
  <si>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</si>
  <si>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</si>
  <si>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</si>
  <si>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</si>
  <si>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</si>
  <si>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</si>
  <si>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</si>
  <si>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</si>
  <si>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</si>
  <si>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</si>
  <si>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</si>
  <si>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</si>
  <si>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</si>
  <si>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</si>
  <si>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</si>
  <si>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</si>
  <si>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</si>
  <si>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</si>
  <si>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</si>
  <si>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</si>
  <si>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</si>
  <si>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</si>
  <si>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</si>
  <si>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</si>
  <si>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</si>
  <si>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</si>
  <si>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</si>
  <si>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</si>
  <si>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</si>
  <si>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</si>
  <si>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</si>
  <si>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</si>
  <si>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</si>
  <si>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</si>
  <si>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</si>
  <si>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</si>
  <si>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</si>
  <si>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</si>
  <si>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</si>
  <si>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</si>
  <si>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</si>
  <si>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</si>
  <si>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</si>
  <si>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</si>
  <si>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</si>
  <si>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</si>
  <si>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</si>
  <si>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</si>
  <si>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</si>
  <si>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</si>
  <si>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</si>
  <si>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</si>
  <si>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</si>
  <si>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</si>
  <si>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</si>
  <si>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</si>
  <si>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</si>
  <si>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</si>
  <si>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</si>
  <si>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</si>
  <si>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</si>
  <si>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</si>
  <si>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</si>
  <si>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</si>
  <si>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</si>
  <si>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</si>
  <si>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</si>
  <si>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</si>
  <si>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</si>
  <si>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</si>
  <si>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</si>
  <si>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</si>
  <si>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</si>
  <si>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</si>
  <si>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</si>
  <si>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</si>
  <si>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</si>
  <si>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</si>
  <si>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</si>
  <si>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</si>
  <si>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</si>
  <si>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</si>
  <si>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</si>
  <si>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</si>
  <si>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</si>
  <si>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</si>
  <si>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</si>
  <si>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</si>
  <si>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</si>
  <si>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</si>
  <si>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</si>
  <si>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</si>
  <si>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</si>
  <si>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</si>
  <si>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</si>
  <si>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</si>
  <si>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</si>
  <si>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</si>
  <si>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</si>
  <si>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</si>
  <si>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</si>
  <si>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</si>
  <si>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</si>
  <si>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</si>
  <si>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</si>
  <si>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</si>
  <si>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</si>
  <si>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</si>
  <si>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</si>
  <si>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</si>
  <si>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</si>
  <si>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</si>
  <si>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</si>
  <si>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</si>
  <si>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</si>
  <si>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</si>
  <si>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</si>
  <si>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</si>
  <si>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</si>
  <si>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</si>
  <si>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</si>
  <si>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</si>
  <si>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</si>
  <si>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</si>
  <si>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</si>
  <si>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</si>
  <si>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</si>
  <si>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</si>
  <si>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</si>
  <si>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</si>
  <si>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</si>
  <si>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</si>
  <si>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</si>
  <si>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</si>
  <si>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</si>
  <si>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</si>
  <si>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</si>
  <si>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</si>
  <si>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</si>
  <si>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</si>
  <si>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</si>
  <si>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</si>
  <si>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</si>
  <si>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</si>
  <si>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</si>
  <si>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</si>
  <si>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</si>
  <si>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</si>
  <si>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</si>
  <si>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</si>
  <si>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</si>
  <si>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</si>
  <si>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</si>
  <si>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</si>
  <si>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</si>
  <si>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</si>
  <si>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</si>
  <si>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</si>
  <si>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</si>
  <si>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</si>
  <si>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</si>
  <si>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</si>
  <si>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</si>
  <si>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</si>
  <si>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</si>
  <si>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</si>
  <si>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</si>
  <si>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</si>
  <si>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</si>
  <si>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</si>
  <si>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</si>
  <si>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</si>
  <si>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</si>
  <si>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</si>
  <si>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</si>
  <si>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</si>
  <si>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</si>
  <si>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</si>
  <si>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</si>
  <si>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</si>
  <si>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</si>
  <si>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</si>
  <si>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</si>
  <si>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</si>
  <si>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</si>
  <si>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</si>
  <si>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</si>
  <si>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</si>
  <si>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</si>
  <si>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</si>
  <si>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</si>
  <si>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</si>
  <si>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</si>
  <si>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</si>
  <si>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</si>
  <si>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</si>
  <si>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</si>
  <si>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</si>
  <si>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</si>
  <si>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</si>
  <si>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</si>
  <si>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</si>
  <si>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</si>
  <si>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</si>
  <si>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</si>
  <si>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</si>
  <si>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</si>
  <si>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</si>
  <si>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</si>
  <si>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</si>
  <si>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</si>
  <si>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</si>
  <si>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</si>
  <si>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</si>
  <si>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</si>
  <si>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</si>
  <si>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</si>
  <si>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</si>
  <si>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</si>
  <si>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</si>
  <si>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</si>
  <si>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</si>
  <si>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</si>
  <si>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</si>
  <si>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</si>
  <si>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</si>
  <si>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</si>
  <si>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</si>
  <si>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</si>
  <si>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</si>
  <si>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</si>
  <si>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</si>
  <si>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</si>
  <si>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</si>
  <si>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</si>
  <si>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</si>
  <si>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</si>
  <si>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</si>
  <si>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</si>
  <si>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</si>
  <si>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</si>
  <si>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</si>
  <si>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</si>
  <si>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</si>
  <si>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</si>
  <si>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</si>
  <si>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</si>
  <si>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</si>
  <si>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</si>
  <si>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</si>
  <si>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</si>
  <si>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</si>
  <si>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</si>
  <si>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</si>
  <si>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</si>
  <si>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</si>
  <si>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</si>
  <si>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</si>
  <si>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</si>
  <si>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</si>
  <si>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</si>
  <si>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</si>
  <si>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</si>
  <si>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</si>
  <si>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</si>
  <si>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</si>
  <si>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</si>
  <si>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</si>
  <si>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</si>
  <si>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</si>
  <si>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</si>
  <si>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</si>
  <si>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</si>
  <si>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</si>
  <si>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</si>
  <si>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</si>
  <si>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</si>
  <si>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</si>
  <si>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</si>
  <si>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</si>
  <si>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</si>
  <si>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</si>
  <si>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</si>
  <si>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</si>
  <si>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</si>
  <si>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</si>
  <si>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</si>
  <si>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</si>
  <si>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</si>
  <si>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</si>
  <si>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</si>
  <si>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</si>
  <si>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</si>
  <si>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</si>
  <si>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</si>
  <si>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</si>
  <si>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</si>
  <si>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</si>
  <si>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</si>
  <si>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</si>
  <si>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</si>
  <si>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</si>
  <si>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</si>
  <si>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</si>
  <si>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</si>
  <si>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</si>
  <si>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</si>
  <si>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</si>
  <si>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</si>
  <si>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</si>
  <si>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</si>
  <si>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</si>
  <si>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</si>
  <si>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</si>
  <si>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</si>
  <si>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</si>
  <si>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</si>
  <si>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</si>
  <si>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</si>
  <si>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</si>
  <si>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</si>
  <si>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</si>
  <si>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</si>
  <si>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</si>
  <si>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</si>
  <si>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</si>
  <si>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</si>
  <si>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</si>
  <si>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</si>
  <si>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</si>
  <si>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</si>
  <si>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</si>
  <si>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</si>
  <si>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</si>
  <si>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</si>
  <si>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</si>
  <si>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</si>
  <si>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</si>
  <si>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</si>
  <si>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</si>
  <si>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</si>
  <si>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</si>
  <si>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</si>
  <si>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</si>
  <si>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</si>
  <si>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</si>
  <si>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</si>
  <si>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</si>
  <si>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</si>
  <si>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</si>
  <si>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</si>
  <si>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</si>
  <si>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</si>
  <si>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</si>
  <si>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</si>
  <si>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</si>
  <si>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</si>
  <si>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</si>
  <si>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</si>
  <si>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</si>
  <si>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</si>
  <si>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</si>
  <si>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</si>
  <si>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</si>
  <si>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</si>
  <si>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</si>
  <si>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</si>
  <si>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</si>
  <si>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</si>
  <si>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</si>
  <si>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</si>
  <si>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</si>
  <si>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</si>
  <si>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</si>
  <si>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</si>
  <si>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</si>
  <si>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</si>
  <si>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</si>
  <si>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</si>
  <si>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</si>
  <si>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</si>
  <si>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</si>
  <si>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</si>
  <si>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</si>
  <si>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</si>
  <si>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</si>
  <si>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</si>
  <si>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</si>
  <si>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</si>
  <si>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</si>
  <si>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</si>
  <si>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</si>
  <si>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</si>
  <si>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</si>
  <si>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</si>
  <si>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</si>
  <si>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</si>
  <si>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</si>
  <si>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</si>
  <si>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</si>
  <si>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</si>
  <si>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</si>
  <si>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</si>
  <si>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</si>
  <si>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</si>
  <si>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</si>
  <si>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</si>
  <si>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</si>
  <si>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</si>
  <si>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</si>
  <si>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</si>
  <si>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</si>
  <si>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</si>
  <si>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</si>
  <si>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</si>
  <si>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</si>
  <si>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</si>
  <si>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</si>
  <si>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</si>
  <si>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</si>
  <si>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</si>
  <si>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</si>
  <si>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</si>
  <si>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</si>
  <si>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</si>
  <si>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</si>
  <si>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</si>
  <si>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</si>
  <si>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</si>
  <si>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</si>
  <si>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</si>
  <si>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</si>
  <si>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</si>
  <si>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</si>
  <si>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</si>
  <si>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</si>
  <si>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</si>
  <si>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</si>
  <si>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</si>
  <si>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</si>
  <si>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</si>
  <si>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</si>
  <si>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</si>
  <si>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</si>
  <si>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</si>
  <si>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</si>
  <si>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</si>
  <si>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</si>
  <si>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</si>
  <si>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</si>
  <si>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</si>
  <si>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</si>
  <si>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</si>
  <si>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</si>
  <si>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</si>
  <si>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</si>
  <si>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</si>
  <si>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</si>
  <si>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</si>
  <si>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</si>
  <si>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</si>
  <si>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</si>
  <si>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</si>
  <si>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</si>
  <si>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</si>
  <si>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</si>
  <si>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</si>
  <si>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</si>
  <si>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</si>
  <si>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</si>
  <si>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</si>
  <si>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</si>
  <si>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</si>
  <si>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</si>
  <si>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</si>
  <si>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</si>
  <si>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</si>
  <si>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</si>
  <si>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</si>
  <si>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</si>
  <si>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</si>
  <si>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</si>
  <si>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</si>
  <si>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</si>
  <si>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</si>
  <si>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</si>
  <si>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</si>
  <si>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</si>
  <si>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</si>
  <si>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</si>
  <si>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</si>
  <si>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</si>
  <si>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</si>
  <si>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</si>
  <si>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</si>
  <si>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</si>
  <si>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</si>
  <si>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</si>
  <si>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</si>
  <si>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</si>
  <si>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</si>
  <si>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</si>
  <si>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</si>
  <si>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</si>
  <si>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</si>
  <si>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</si>
  <si>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</si>
  <si>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</si>
  <si>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</si>
  <si>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</si>
  <si>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</si>
  <si>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</si>
  <si>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</si>
  <si>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</si>
  <si>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</si>
  <si>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</si>
  <si>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</si>
  <si>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</si>
  <si>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</si>
  <si>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</si>
  <si>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</si>
  <si>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</si>
  <si>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</si>
  <si>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</si>
  <si>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</si>
  <si>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</si>
  <si>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</si>
  <si>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</si>
  <si>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</si>
  <si>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</si>
  <si>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</si>
  <si>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</si>
  <si>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</si>
  <si>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</si>
  <si>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</si>
  <si>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</si>
  <si>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</si>
  <si>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</si>
  <si>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</si>
  <si>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</si>
  <si>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</si>
  <si>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</si>
  <si>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</si>
  <si>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</si>
  <si>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</si>
  <si>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</si>
  <si>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</si>
  <si>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</si>
  <si>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</si>
  <si>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</si>
  <si>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</si>
  <si>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</si>
  <si>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</si>
  <si>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</si>
  <si>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</si>
  <si>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</si>
  <si>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</si>
  <si>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</si>
  <si>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</si>
  <si>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</si>
  <si>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</si>
  <si>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</si>
  <si>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</si>
  <si>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</si>
  <si>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</si>
  <si>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</si>
  <si>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</si>
  <si>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</si>
  <si>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</si>
  <si>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</si>
  <si>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</si>
  <si>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</si>
  <si>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</si>
  <si>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</si>
  <si>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</si>
  <si>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</si>
  <si>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</si>
  <si>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</si>
  <si>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</si>
  <si>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</si>
  <si>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</si>
  <si>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</si>
  <si>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</si>
  <si>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</si>
  <si>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</si>
  <si>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</si>
  <si>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</si>
  <si>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</si>
  <si>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</si>
  <si>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</si>
  <si>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</si>
  <si>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</si>
  <si>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</si>
  <si>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</si>
  <si>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</si>
  <si>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</si>
  <si>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</si>
  <si>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</si>
  <si>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</si>
  <si>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</si>
  <si>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</si>
  <si>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</si>
  <si>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</si>
  <si>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</si>
  <si>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</si>
  <si>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</si>
  <si>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</si>
  <si>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</si>
  <si>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</si>
  <si>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</si>
  <si>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</si>
  <si>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</si>
  <si>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</si>
  <si>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</si>
  <si>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</si>
  <si>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</si>
  <si>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</si>
  <si>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</si>
  <si>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</si>
  <si>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</si>
  <si>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</si>
  <si>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</si>
  <si>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</si>
  <si>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</si>
  <si>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</si>
  <si>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</si>
  <si>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</si>
  <si>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</si>
  <si>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</si>
  <si>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</si>
  <si>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</si>
  <si>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</si>
  <si>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</si>
  <si>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</si>
  <si>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</si>
  <si>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</si>
  <si>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</si>
  <si>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</si>
  <si>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</si>
  <si>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</si>
  <si>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</si>
  <si>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</si>
  <si>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</si>
  <si>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</si>
  <si>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</si>
  <si>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</si>
  <si>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</si>
  <si>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</si>
  <si>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</si>
  <si>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</si>
  <si>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</si>
  <si>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</si>
  <si>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</si>
  <si>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</si>
  <si>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</si>
  <si>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</si>
  <si>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</si>
  <si>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</si>
  <si>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</si>
  <si>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</si>
  <si>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</si>
  <si>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</si>
  <si>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</si>
  <si>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</si>
  <si>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</si>
  <si>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</si>
  <si>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</si>
  <si>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</si>
  <si>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</si>
  <si>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</si>
  <si>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</si>
  <si>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</si>
  <si>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</si>
  <si>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</si>
  <si>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</si>
  <si>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</si>
  <si>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</si>
  <si>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</si>
  <si>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</si>
  <si>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</si>
  <si>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</si>
  <si>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</si>
  <si>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</si>
  <si>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</si>
  <si>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</si>
  <si>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</si>
  <si>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</si>
  <si>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</si>
  <si>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</si>
  <si>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</si>
  <si>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</si>
  <si>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</si>
  <si>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</si>
  <si>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</si>
  <si>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</si>
  <si>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</si>
  <si>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</si>
  <si>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</si>
  <si>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</si>
  <si>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</si>
  <si>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</si>
  <si>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</si>
  <si>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</si>
  <si>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</si>
  <si>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</si>
  <si>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</si>
  <si>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</si>
  <si>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</si>
  <si>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</si>
  <si>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</si>
  <si>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</si>
  <si>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</si>
  <si>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</si>
  <si>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</si>
  <si>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</si>
  <si>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</si>
  <si>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</si>
  <si>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</si>
  <si>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</si>
  <si>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</si>
  <si>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</si>
  <si>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</si>
  <si>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</si>
  <si>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</si>
  <si>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</si>
  <si>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</si>
  <si>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</si>
  <si>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</si>
  <si>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</si>
  <si>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</si>
  <si>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</si>
  <si>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</si>
  <si>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</si>
  <si>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</si>
  <si>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</si>
  <si>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</si>
  <si>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</si>
  <si>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</si>
  <si>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</si>
  <si>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</si>
  <si>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</si>
  <si>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</si>
  <si>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</si>
  <si>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</si>
  <si>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</si>
  <si>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</si>
  <si>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</si>
  <si>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</si>
  <si>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</si>
  <si>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</si>
  <si>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</si>
  <si>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</si>
  <si>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</si>
  <si>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</si>
  <si>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</si>
  <si>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</si>
  <si>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</si>
  <si>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</si>
  <si>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</si>
  <si>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</si>
  <si>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</si>
  <si>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</si>
  <si>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</si>
  <si>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</si>
  <si>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</si>
  <si>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</si>
  <si>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</si>
  <si>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</si>
  <si>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</si>
  <si>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</si>
  <si>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</si>
  <si>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</si>
  <si>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</si>
  <si>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</si>
  <si>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</si>
  <si>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</si>
  <si>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</si>
  <si>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</si>
  <si>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</si>
  <si>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</si>
  <si>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</si>
  <si>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</si>
  <si>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</si>
  <si>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</si>
  <si>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</si>
  <si>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</si>
  <si>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</si>
  <si>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</si>
  <si>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</si>
  <si>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</si>
  <si>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</si>
  <si>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</si>
  <si>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</si>
  <si>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</si>
  <si>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</si>
  <si>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</si>
  <si>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</si>
  <si>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</si>
  <si>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</si>
  <si>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</si>
  <si>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</si>
  <si>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</si>
  <si>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</si>
  <si>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</si>
  <si>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</si>
  <si>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</si>
  <si>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</si>
  <si>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</si>
  <si>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</si>
  <si>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</si>
  <si>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</si>
  <si>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</si>
  <si>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</si>
  <si>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</si>
  <si>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</si>
  <si>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</si>
  <si>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</si>
  <si>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</si>
  <si>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</si>
  <si>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</si>
  <si>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</si>
  <si>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</si>
  <si>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</si>
  <si>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</si>
  <si>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</si>
  <si>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</si>
  <si>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</si>
  <si>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</si>
  <si>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</si>
  <si>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</si>
  <si>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</si>
  <si>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</si>
  <si>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</si>
  <si>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</si>
  <si>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</si>
  <si>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</si>
  <si>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</si>
  <si>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</si>
  <si>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</si>
  <si>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</si>
  <si>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</si>
  <si>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</si>
  <si>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</si>
  <si>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</si>
  <si>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</si>
  <si>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</si>
  <si>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</si>
  <si>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</si>
  <si>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</si>
  <si>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</si>
  <si>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</si>
  <si>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</si>
  <si>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</si>
  <si>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</si>
  <si>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</si>
  <si>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</si>
  <si>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</si>
  <si>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</si>
  <si>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</si>
  <si>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</si>
  <si>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</si>
  <si>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</si>
  <si>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</si>
  <si>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</si>
  <si>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</si>
  <si>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</si>
  <si>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</si>
  <si>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</si>
  <si>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</si>
  <si>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</si>
  <si>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</si>
  <si>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</si>
  <si>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</si>
  <si>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</si>
  <si>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</si>
  <si>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</si>
  <si>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</si>
  <si>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</si>
  <si>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</si>
  <si>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</si>
  <si>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</si>
  <si>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</si>
  <si>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</si>
  <si>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</si>
  <si>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</si>
  <si>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</si>
  <si>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</si>
  <si>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</si>
  <si>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</si>
  <si>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</si>
  <si>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</si>
  <si>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</si>
  <si>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</si>
  <si>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</si>
  <si>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</si>
  <si>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</si>
  <si>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</si>
  <si>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</si>
  <si>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</si>
  <si>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</si>
  <si>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</si>
  <si>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</si>
  <si>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</si>
  <si>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</si>
  <si>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</si>
  <si>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</si>
  <si>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</si>
  <si>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</si>
  <si>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</si>
  <si>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</si>
  <si>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</si>
  <si>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</si>
  <si>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</si>
  <si>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</si>
  <si>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</si>
  <si>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</si>
  <si>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</si>
  <si>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</si>
  <si>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</si>
  <si>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</si>
  <si>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</si>
  <si>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</si>
  <si>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</si>
  <si>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</si>
  <si>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</si>
  <si>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</si>
  <si>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</si>
  <si>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</si>
  <si>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</si>
  <si>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</si>
  <si>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</si>
  <si>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</si>
  <si>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</si>
  <si>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</si>
  <si>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</si>
  <si>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</si>
  <si>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</si>
  <si>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</si>
  <si>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</si>
  <si>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</si>
  <si>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</si>
  <si>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</si>
  <si>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</si>
  <si>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</si>
  <si>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</si>
  <si>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</si>
  <si>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</si>
  <si>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</si>
  <si>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</si>
  <si>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</si>
  <si>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</si>
  <si>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</si>
  <si>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</si>
  <si>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</si>
  <si>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</si>
  <si>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</si>
  <si>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</si>
  <si>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</si>
  <si>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</si>
  <si>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</si>
  <si>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</si>
  <si>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</si>
  <si>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</si>
  <si>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</si>
  <si>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</si>
  <si>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</si>
  <si>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</si>
  <si>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</si>
  <si>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</si>
  <si>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</si>
  <si>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</si>
  <si>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</si>
  <si>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</si>
  <si>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</si>
  <si>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</si>
  <si>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</si>
  <si>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</si>
  <si>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</si>
  <si>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</si>
  <si>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</si>
  <si>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</si>
  <si>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</si>
  <si>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</si>
  <si>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</si>
  <si>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</si>
  <si>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</si>
  <si>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</si>
  <si>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</si>
  <si>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</si>
  <si>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</si>
  <si>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</si>
  <si>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</si>
  <si>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</si>
  <si>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</si>
  <si>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</si>
  <si>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</si>
  <si>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</si>
  <si>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</si>
  <si>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</si>
  <si>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</si>
  <si>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</si>
  <si>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</si>
  <si>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</si>
  <si>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</si>
  <si>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</si>
  <si>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</si>
  <si>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</si>
  <si>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</si>
  <si>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</si>
  <si>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</si>
  <si>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</si>
  <si>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</si>
  <si>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</si>
  <si>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</si>
  <si>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</si>
  <si>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</si>
  <si>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</si>
  <si>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</si>
  <si>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</si>
  <si>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</si>
  <si>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</si>
  <si>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</si>
  <si>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</si>
  <si>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</si>
  <si>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</si>
  <si>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</si>
  <si>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</si>
  <si>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</si>
  <si>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</si>
  <si>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</si>
  <si>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</si>
  <si>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</si>
  <si>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</si>
  <si>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</si>
  <si>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</si>
  <si>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</si>
  <si>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</si>
  <si>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</si>
  <si>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</si>
  <si>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</si>
  <si>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</si>
  <si>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</si>
  <si>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</si>
  <si>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</si>
  <si>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</si>
  <si>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</si>
  <si>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</si>
  <si>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</si>
  <si>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</si>
  <si>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</si>
  <si>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</si>
  <si>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</si>
  <si>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</si>
  <si>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</si>
  <si>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</si>
  <si>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</si>
  <si>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</si>
  <si>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</si>
  <si>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</si>
  <si>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</si>
  <si>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</si>
  <si>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</si>
  <si>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</si>
  <si>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</si>
  <si>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</si>
  <si>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</si>
  <si>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</si>
  <si>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</si>
  <si>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</si>
  <si>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</si>
  <si>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</si>
  <si>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</si>
  <si>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</si>
  <si>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</si>
  <si>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</si>
  <si>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</si>
  <si>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</si>
  <si>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</si>
  <si>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</si>
  <si>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</si>
  <si>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</si>
  <si>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</si>
  <si>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</si>
  <si>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</si>
  <si>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</si>
  <si>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</si>
  <si>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</si>
  <si>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</si>
  <si>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</si>
  <si>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</si>
  <si>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</si>
  <si>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</si>
  <si>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</si>
  <si>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</si>
  <si>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</si>
  <si>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</si>
  <si>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</si>
  <si>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</si>
  <si>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</si>
  <si>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</si>
  <si>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</si>
  <si>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</si>
  <si>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</si>
  <si>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</si>
  <si>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</si>
  <si>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</si>
  <si>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</si>
  <si>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</si>
  <si>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</si>
  <si>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</si>
  <si>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</si>
  <si>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</si>
  <si>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</si>
  <si>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</si>
  <si>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</si>
  <si>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</si>
  <si>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</si>
  <si>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</si>
  <si>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</si>
  <si>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</si>
  <si>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</si>
  <si>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</si>
  <si>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</si>
  <si>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</si>
  <si>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</si>
  <si>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</si>
  <si>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</si>
  <si>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</si>
  <si>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</si>
  <si>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</si>
  <si>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</si>
  <si>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</si>
  <si>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</si>
  <si>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</si>
  <si>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</si>
  <si>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</si>
  <si>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</si>
  <si>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</si>
  <si>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</si>
  <si>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</si>
  <si>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</si>
  <si>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</si>
  <si>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</si>
  <si>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</si>
  <si>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</si>
  <si>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</si>
  <si>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</si>
  <si>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</si>
  <si>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</si>
  <si>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</si>
  <si>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</si>
  <si>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</si>
  <si>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</si>
  <si>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</si>
  <si>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</si>
  <si>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</si>
  <si>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</si>
  <si>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</si>
  <si>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</si>
  <si>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</si>
  <si>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</si>
  <si>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</si>
  <si>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</si>
  <si>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</si>
  <si>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</si>
  <si>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</si>
  <si>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</si>
  <si>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</si>
  <si>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</si>
  <si>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</si>
  <si>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</si>
  <si>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</si>
  <si>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</si>
  <si>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</si>
  <si>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</si>
  <si>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</si>
  <si>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</si>
  <si>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</si>
  <si>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</si>
  <si>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</si>
  <si>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</si>
  <si>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</si>
  <si>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</si>
  <si>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</si>
  <si>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</si>
  <si>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</si>
  <si>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</si>
  <si>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</si>
  <si>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</si>
  <si>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</si>
  <si>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</si>
  <si>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</si>
  <si>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</si>
  <si>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</si>
  <si>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</si>
  <si>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</si>
  <si>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</si>
  <si>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</si>
  <si>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</si>
  <si>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</si>
  <si>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</si>
  <si>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</si>
  <si>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</si>
  <si>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</si>
  <si>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</si>
  <si>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</si>
  <si>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</si>
  <si>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</si>
  <si>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</si>
  <si>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</si>
  <si>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</si>
  <si>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</si>
  <si>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</si>
  <si>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</si>
  <si>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</si>
  <si>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</si>
  <si>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</si>
  <si>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</si>
  <si>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</si>
  <si>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</si>
  <si>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</si>
  <si>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</si>
  <si>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</si>
  <si>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</si>
  <si>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</si>
  <si>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</si>
  <si>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</si>
  <si>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</si>
  <si>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</si>
  <si>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</si>
  <si>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</si>
  <si>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</si>
  <si>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</si>
  <si>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</si>
  <si>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</si>
  <si>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</si>
  <si>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</si>
  <si>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</si>
  <si>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</si>
  <si>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</si>
  <si>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</si>
  <si>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</si>
  <si>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</si>
  <si>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</si>
  <si>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</si>
  <si>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</si>
  <si>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</si>
  <si>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</si>
  <si>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</si>
  <si>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</si>
  <si>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</si>
  <si>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</si>
  <si>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</si>
  <si>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</si>
  <si>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</si>
  <si>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</si>
  <si>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</si>
  <si>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</si>
  <si>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</si>
  <si>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</si>
  <si>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</si>
  <si>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</si>
  <si>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</si>
  <si>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</si>
  <si>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</si>
  <si>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</si>
  <si>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</si>
  <si>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</si>
  <si>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</si>
  <si>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</si>
  <si>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</si>
  <si>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</si>
  <si>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</si>
  <si>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</si>
  <si>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</si>
  <si>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</si>
  <si>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</si>
  <si>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</si>
  <si>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</si>
  <si>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</si>
  <si>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</si>
  <si>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</si>
  <si>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</si>
  <si>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</si>
  <si>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</si>
  <si>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</si>
  <si>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</si>
  <si>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</si>
  <si>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</si>
  <si>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</si>
  <si>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</si>
  <si>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</si>
  <si>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</si>
  <si>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</si>
  <si>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</si>
  <si>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</si>
  <si>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</si>
  <si>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</si>
  <si>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</si>
  <si>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</si>
  <si>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</si>
  <si>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</si>
  <si>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</si>
  <si>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</si>
  <si>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</si>
  <si>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</si>
  <si>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</si>
  <si>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</si>
  <si>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</si>
  <si>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</si>
  <si>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</si>
  <si>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</si>
  <si>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</si>
  <si>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</si>
  <si>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</si>
  <si>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</si>
  <si>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</si>
  <si>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</si>
  <si>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</si>
  <si>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</si>
  <si>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</si>
  <si>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</si>
  <si>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</si>
  <si>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</si>
  <si>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</si>
  <si>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</si>
  <si>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</si>
  <si>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</si>
  <si>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</si>
  <si>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</si>
  <si>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</si>
  <si>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</si>
  <si>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</si>
  <si>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</si>
  <si>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</si>
  <si>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</si>
  <si>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</si>
  <si>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</si>
  <si>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</si>
  <si>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</si>
  <si>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</si>
  <si>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</si>
  <si>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</si>
  <si>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</si>
  <si>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</si>
  <si>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</si>
  <si>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</si>
  <si>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</si>
  <si>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</si>
  <si>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</si>
  <si>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</si>
  <si>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</si>
  <si>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</si>
  <si>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</si>
  <si>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</si>
  <si>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</si>
  <si>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</si>
  <si>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</si>
  <si>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</si>
  <si>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</si>
  <si>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</si>
  <si>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</si>
  <si>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</si>
  <si>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</si>
  <si>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</si>
  <si>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</si>
  <si>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</si>
  <si>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</si>
  <si>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</si>
  <si>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</si>
  <si>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</si>
  <si>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</si>
  <si>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</si>
  <si>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</si>
  <si>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</si>
  <si>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</si>
  <si>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</si>
  <si>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</si>
  <si>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</si>
  <si>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</si>
  <si>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</si>
  <si>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</si>
  <si>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</si>
  <si>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</si>
  <si>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</si>
  <si>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</si>
  <si>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</si>
  <si>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</si>
  <si>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</si>
  <si>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</si>
  <si>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</si>
  <si>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</si>
  <si>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</si>
  <si>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</si>
  <si>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</si>
  <si>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</si>
  <si>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</si>
  <si>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</si>
  <si>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</si>
  <si>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</si>
  <si>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</si>
  <si>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</si>
  <si>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</si>
  <si>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</si>
  <si>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</si>
  <si>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</si>
  <si>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</si>
  <si>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</si>
  <si>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</si>
  <si>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</si>
  <si>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</si>
  <si>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</si>
  <si>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</si>
  <si>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</si>
  <si>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</si>
  <si>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</si>
  <si>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</si>
  <si>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</si>
  <si>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</si>
  <si>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</si>
  <si>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</si>
  <si>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</si>
  <si>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</si>
  <si>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</si>
  <si>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</si>
  <si>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</si>
  <si>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</si>
  <si>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</si>
  <si>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</si>
  <si>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</si>
  <si>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</si>
  <si>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</si>
  <si>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</si>
  <si>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</si>
  <si>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</si>
  <si>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</si>
  <si>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</si>
  <si>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</si>
  <si>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</si>
  <si>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</si>
  <si>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</si>
  <si>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</si>
  <si>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</si>
  <si>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</si>
  <si>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</si>
  <si>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</si>
  <si>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</si>
  <si>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</si>
  <si>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</si>
  <si>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</si>
  <si>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</si>
  <si>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</si>
  <si>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</si>
  <si>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</si>
  <si>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</si>
  <si>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</si>
  <si>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</si>
  <si>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</si>
  <si>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</si>
  <si>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</si>
  <si>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</si>
  <si>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</si>
  <si>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</si>
  <si>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</si>
  <si>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</si>
  <si>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</si>
  <si>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</si>
  <si>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</si>
  <si>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</si>
  <si>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</si>
  <si>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</si>
  <si>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</si>
  <si>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</si>
  <si>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</si>
  <si>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</si>
  <si>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</si>
  <si>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</si>
  <si>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</si>
  <si>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</si>
  <si>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</si>
  <si>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</si>
  <si>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</si>
  <si>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</si>
  <si>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</si>
  <si>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</si>
  <si>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</si>
  <si>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</si>
  <si>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</si>
  <si>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</si>
  <si>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</si>
  <si>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</si>
  <si>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</si>
  <si>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</si>
  <si>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</si>
  <si>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</si>
  <si>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</si>
  <si>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</si>
  <si>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</si>
  <si>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</si>
  <si>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</si>
  <si>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</si>
  <si>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</si>
  <si>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</si>
  <si>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</si>
  <si>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</si>
  <si>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</si>
  <si>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</si>
  <si>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</si>
  <si>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</si>
  <si>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</si>
  <si>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</si>
  <si>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</si>
  <si>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</si>
  <si>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</si>
  <si>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</si>
  <si>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</si>
  <si>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</si>
  <si>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</si>
  <si>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</si>
  <si>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</si>
  <si>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</si>
  <si>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</si>
  <si>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</si>
  <si>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</si>
  <si>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</si>
  <si>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</si>
  <si>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</si>
  <si>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</si>
  <si>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</si>
  <si>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</si>
  <si>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</si>
  <si>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</si>
  <si>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</si>
  <si>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</si>
  <si>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</si>
  <si>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</si>
  <si>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</si>
  <si>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</si>
  <si>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</si>
  <si>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</si>
  <si>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</si>
  <si>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</si>
  <si>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</si>
  <si>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</si>
  <si>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</si>
  <si>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</si>
  <si>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</si>
  <si>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</si>
  <si>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</si>
  <si>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</si>
  <si>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</si>
  <si>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</si>
  <si>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</si>
  <si>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</si>
  <si>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</si>
  <si>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</si>
  <si>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</si>
  <si>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</si>
  <si>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</si>
  <si>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</si>
  <si>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</si>
  <si>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</si>
  <si>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</si>
  <si>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</si>
  <si>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</si>
  <si>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</si>
  <si>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</si>
  <si>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</si>
  <si>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</si>
  <si>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</si>
  <si>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</si>
  <si>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</si>
  <si>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</si>
  <si>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</si>
  <si>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</si>
  <si>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</si>
  <si>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</si>
  <si>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</si>
  <si>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</si>
  <si>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</si>
  <si>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</si>
  <si>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</si>
  <si>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</si>
  <si>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</si>
  <si>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</si>
  <si>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</si>
  <si>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</si>
  <si>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</si>
  <si>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</si>
  <si>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</si>
  <si>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</si>
  <si>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</si>
  <si>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</si>
  <si>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</si>
  <si>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</si>
  <si>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</si>
  <si>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</si>
  <si>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</si>
  <si>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</si>
  <si>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</si>
  <si>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</si>
  <si>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</si>
  <si>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</si>
  <si>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</si>
  <si>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</si>
  <si>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</si>
  <si>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</si>
  <si>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</si>
  <si>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</si>
  <si>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</si>
  <si>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</si>
  <si>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</si>
  <si>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</si>
  <si>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</si>
  <si>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</si>
  <si>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</si>
  <si>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</si>
  <si>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</si>
  <si>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</si>
  <si>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</si>
  <si>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</si>
  <si>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</si>
  <si>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</si>
  <si>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</si>
  <si>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</si>
  <si>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</si>
  <si>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</si>
  <si>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</si>
  <si>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</si>
  <si>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</si>
  <si>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</si>
  <si>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</si>
  <si>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</si>
  <si>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</si>
  <si>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</si>
  <si>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</si>
  <si>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</si>
  <si>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</si>
  <si>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</si>
  <si>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</si>
  <si>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</si>
  <si>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</si>
  <si>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</si>
  <si>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</si>
  <si>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</si>
  <si>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</si>
  <si>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</si>
  <si>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</si>
  <si>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</si>
  <si>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</si>
  <si>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</si>
  <si>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</si>
  <si>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</si>
  <si>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</si>
  <si>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</si>
  <si>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</si>
  <si>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</si>
  <si>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</si>
  <si>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</si>
  <si>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</si>
  <si>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</si>
  <si>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</si>
  <si>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</si>
  <si>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</si>
  <si>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</si>
  <si>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</si>
  <si>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</si>
  <si>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</si>
  <si>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</si>
  <si>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</si>
  <si>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</si>
  <si>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</si>
  <si>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</si>
  <si>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</si>
  <si>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</si>
  <si>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</si>
  <si>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</si>
  <si>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</si>
  <si>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</si>
  <si>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</si>
  <si>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</si>
  <si>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</si>
  <si>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</si>
  <si>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</si>
  <si>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</si>
  <si>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</si>
  <si>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</si>
  <si>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</si>
  <si>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</si>
  <si>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</si>
  <si>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</si>
  <si>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</si>
  <si>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</si>
  <si>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</si>
  <si>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</si>
  <si>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</si>
  <si>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</si>
  <si>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</si>
  <si>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</si>
  <si>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</si>
  <si>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</si>
  <si>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</si>
  <si>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</si>
  <si>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</si>
  <si>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</si>
  <si>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</si>
  <si>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</si>
  <si>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</si>
  <si>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</si>
  <si>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</si>
  <si>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</si>
  <si>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</si>
  <si>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</si>
  <si>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</si>
  <si>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</si>
  <si>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</si>
  <si>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</si>
  <si>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</si>
  <si>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</si>
  <si>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</si>
  <si>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</si>
  <si>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</si>
  <si>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</si>
  <si>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</si>
  <si>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</si>
  <si>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</si>
  <si>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</si>
  <si>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</si>
  <si>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</si>
  <si>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</si>
  <si>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</si>
  <si>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</si>
  <si>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</si>
  <si>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</si>
  <si>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</si>
  <si>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</si>
  <si>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</si>
  <si>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</si>
  <si>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</si>
  <si>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</si>
  <si>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</si>
  <si>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</si>
  <si>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</si>
  <si>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</si>
  <si>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</si>
  <si>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</si>
  <si>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</si>
  <si>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</si>
  <si>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</si>
  <si>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</si>
  <si>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</si>
  <si>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</si>
  <si>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</si>
  <si>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</si>
  <si>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</si>
  <si>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</si>
  <si>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</si>
  <si>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</si>
  <si>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</si>
  <si>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</si>
  <si>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</si>
  <si>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</si>
  <si>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</si>
  <si>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</si>
  <si>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</si>
  <si>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</si>
  <si>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</si>
  <si>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</si>
  <si>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</si>
  <si>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</si>
  <si>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</si>
  <si>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</si>
  <si>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</si>
  <si>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</si>
  <si>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</si>
  <si>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</si>
  <si>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</si>
  <si>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</si>
  <si>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</si>
  <si>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</si>
  <si>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</si>
  <si>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</si>
  <si>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</si>
  <si>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</si>
  <si>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</si>
  <si>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</si>
  <si>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</si>
  <si>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</si>
  <si>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</si>
  <si>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</si>
  <si>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</si>
  <si>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</si>
  <si>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</si>
  <si>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</si>
  <si>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</si>
  <si>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</si>
  <si>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</si>
  <si>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</si>
  <si>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</si>
  <si>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</si>
  <si>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</si>
  <si>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</si>
  <si>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</si>
  <si>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</si>
  <si>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</si>
  <si>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</si>
  <si>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</si>
  <si>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</si>
  <si>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</si>
  <si>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</si>
  <si>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</si>
  <si>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</si>
  <si>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</si>
  <si>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</si>
  <si>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</si>
  <si>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</si>
  <si>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</si>
  <si>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</si>
  <si>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</si>
  <si>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</si>
  <si>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</si>
  <si>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</si>
  <si>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</si>
  <si>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</si>
  <si>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</si>
  <si>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</si>
  <si>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</si>
  <si>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</si>
  <si>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</si>
  <si>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</si>
  <si>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</si>
  <si>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</si>
  <si>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</si>
  <si>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</si>
  <si>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</si>
  <si>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</si>
  <si>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</si>
  <si>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</si>
  <si>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</si>
  <si>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</si>
  <si>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</si>
  <si>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</si>
  <si>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</si>
  <si>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</si>
  <si>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</si>
  <si>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</si>
  <si>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</si>
  <si>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</si>
  <si>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</si>
  <si>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</si>
  <si>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</si>
  <si>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</si>
  <si>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</si>
  <si>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</si>
  <si>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</si>
  <si>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</si>
  <si>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</si>
  <si>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</si>
  <si>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</si>
  <si>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</si>
  <si>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</si>
  <si>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</si>
  <si>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</si>
  <si>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</si>
  <si>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</si>
  <si>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</si>
  <si>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</si>
  <si>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</si>
  <si>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</si>
  <si>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</si>
  <si>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</si>
  <si>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</si>
  <si>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</si>
  <si>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</si>
  <si>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</si>
  <si>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</si>
  <si>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</si>
  <si>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</si>
  <si>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</si>
  <si>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</si>
  <si>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</si>
  <si>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</si>
  <si>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</si>
  <si>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</si>
  <si>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</si>
  <si>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</si>
  <si>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</si>
  <si>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</si>
  <si>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</si>
  <si>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</si>
  <si>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</si>
  <si>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</si>
  <si>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</si>
  <si>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</si>
  <si>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</si>
  <si>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</si>
  <si>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</si>
  <si>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</si>
  <si>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</si>
  <si>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</si>
  <si>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</si>
  <si>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</si>
  <si>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</si>
  <si>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</si>
  <si>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</si>
  <si>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</si>
  <si>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</si>
  <si>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</si>
  <si>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</si>
  <si>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</si>
  <si>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</si>
  <si>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</si>
  <si>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</si>
  <si>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</si>
  <si>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</si>
  <si>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</si>
  <si>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</si>
  <si>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</si>
  <si>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</si>
  <si>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</si>
  <si>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</si>
  <si>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</si>
  <si>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</si>
  <si>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</si>
  <si>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</si>
  <si>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</si>
  <si>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</si>
  <si>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</si>
  <si>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</si>
  <si>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</si>
  <si>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</si>
  <si>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</si>
  <si>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</si>
  <si>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</si>
  <si>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</si>
  <si>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</si>
  <si>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</si>
  <si>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</si>
  <si>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</si>
  <si>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</si>
  <si>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</si>
  <si>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</si>
  <si>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</si>
  <si>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</si>
  <si>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</si>
  <si>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</si>
  <si>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</si>
  <si>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</si>
  <si>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</si>
  <si>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</si>
  <si>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</si>
  <si>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</si>
  <si>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</si>
  <si>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</si>
  <si>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</si>
  <si>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</si>
  <si>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</si>
  <si>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</si>
  <si>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</si>
  <si>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</si>
  <si>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</si>
  <si>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</si>
  <si>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</si>
  <si>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</si>
  <si>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</si>
  <si>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</si>
  <si>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</si>
  <si>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</si>
  <si>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</si>
  <si>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</si>
  <si>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</si>
  <si>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</si>
  <si>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</si>
  <si>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</si>
  <si>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</si>
  <si>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</si>
  <si>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</si>
  <si>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</si>
  <si>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</si>
  <si>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</si>
  <si>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</si>
  <si>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</si>
  <si>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</si>
  <si>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</si>
  <si>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</si>
  <si>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</si>
  <si>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</si>
  <si>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</si>
  <si>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</si>
  <si>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</si>
  <si>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</si>
  <si>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</si>
  <si>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</si>
  <si>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</si>
  <si>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</si>
  <si>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</si>
  <si>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</si>
  <si>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</si>
  <si>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</si>
  <si>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</si>
  <si>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</si>
  <si>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</si>
  <si>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</si>
  <si>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</si>
  <si>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</si>
  <si>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</si>
  <si>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</si>
  <si>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</si>
  <si>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</si>
  <si>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</si>
  <si>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</si>
  <si>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</si>
  <si>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</si>
  <si>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</si>
  <si>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</si>
  <si>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</si>
  <si>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</si>
  <si>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</si>
  <si>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</si>
  <si>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</si>
  <si>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</si>
  <si>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</si>
  <si>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</si>
  <si>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</si>
  <si>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</si>
  <si>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</si>
  <si>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</si>
  <si>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</si>
  <si>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</si>
  <si>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</si>
  <si>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</si>
  <si>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</si>
  <si>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</si>
  <si>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</si>
  <si>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</si>
  <si>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</si>
  <si>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</si>
  <si>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</si>
  <si>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</si>
  <si>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</si>
  <si>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</si>
  <si>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</si>
  <si>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</si>
  <si>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</si>
  <si>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</si>
  <si>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</si>
  <si>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</si>
  <si>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</si>
  <si>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</si>
  <si>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</si>
  <si>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</si>
  <si>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</si>
  <si>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</si>
  <si>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</si>
  <si>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</si>
  <si>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</si>
  <si>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</si>
  <si>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</si>
  <si>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</si>
  <si>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</si>
  <si>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</si>
  <si>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</si>
  <si>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</si>
  <si>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</si>
  <si>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</si>
  <si>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</si>
  <si>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</si>
  <si>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</si>
  <si>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</si>
  <si>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</si>
  <si>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</si>
  <si>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</si>
  <si>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</si>
  <si>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</si>
  <si>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</si>
  <si>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</si>
  <si>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</si>
  <si>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</si>
  <si>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</si>
  <si>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</si>
  <si>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</si>
  <si>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</si>
  <si>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</si>
  <si>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</si>
  <si>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</si>
  <si>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</si>
  <si>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</si>
  <si>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</si>
  <si>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</si>
  <si>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</si>
  <si>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</si>
  <si>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</si>
  <si>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</si>
  <si>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</si>
  <si>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</si>
  <si>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</si>
  <si>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</si>
  <si>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</si>
  <si>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</si>
  <si>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</si>
  <si>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</si>
  <si>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</si>
  <si>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</si>
  <si>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</si>
  <si>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</si>
  <si>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</si>
  <si>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</si>
  <si>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</si>
  <si>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</si>
  <si>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</si>
  <si>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</si>
  <si>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</si>
  <si>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</si>
  <si>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</si>
  <si>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</si>
  <si>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</si>
  <si>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</si>
  <si>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</si>
  <si>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</si>
  <si>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</si>
  <si>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</si>
  <si>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</si>
  <si>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</si>
  <si>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</si>
  <si>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</si>
  <si>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</si>
  <si>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</si>
  <si>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</si>
  <si>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</si>
  <si>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</si>
  <si>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</si>
  <si>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</si>
  <si>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</si>
  <si>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</si>
  <si>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</si>
  <si>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</si>
  <si>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</si>
  <si>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</si>
  <si>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</si>
  <si>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</si>
  <si>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</si>
  <si>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</si>
  <si>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</si>
  <si>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</si>
  <si>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</si>
  <si>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</si>
  <si>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</si>
  <si>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</si>
  <si>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</si>
  <si>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</si>
  <si>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</si>
  <si>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</si>
  <si>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</si>
  <si>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</si>
  <si>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</si>
  <si>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</si>
  <si>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</si>
  <si>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</si>
  <si>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</si>
  <si>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</si>
  <si>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</si>
  <si>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</si>
  <si>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</si>
  <si>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</si>
  <si>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</si>
  <si>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</si>
  <si>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</si>
  <si>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</si>
  <si>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</si>
  <si>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</si>
  <si>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</si>
  <si>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</si>
  <si>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</si>
  <si>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</si>
  <si>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</si>
  <si>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</si>
  <si>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</si>
  <si>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</si>
  <si>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</si>
  <si>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</si>
  <si>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</si>
  <si>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</si>
  <si>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</si>
  <si>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</si>
  <si>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</si>
  <si>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</si>
  <si>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</si>
  <si>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</si>
  <si>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</si>
  <si>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</si>
  <si>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</si>
  <si>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</si>
  <si>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</si>
  <si>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</si>
  <si>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</si>
  <si>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</si>
  <si>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</si>
  <si>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</si>
  <si>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</si>
  <si>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</si>
  <si>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</si>
  <si>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</si>
  <si>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</si>
  <si>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</si>
  <si>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</si>
  <si>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</si>
  <si>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</si>
  <si>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</si>
  <si>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</si>
  <si>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</si>
  <si>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</si>
  <si>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</si>
  <si>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</si>
  <si>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</si>
  <si>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</si>
  <si>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</si>
  <si>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</si>
  <si>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</si>
  <si>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</si>
  <si>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</si>
  <si>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</si>
  <si>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</si>
  <si>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</si>
  <si>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</si>
  <si>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</si>
  <si>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</si>
  <si>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</si>
  <si>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</si>
  <si>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</si>
  <si>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</si>
  <si>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</si>
  <si>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</si>
  <si>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</si>
  <si>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</si>
  <si>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</si>
  <si>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</si>
  <si>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</si>
  <si>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</si>
  <si>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</si>
  <si>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</si>
  <si>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</si>
  <si>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</si>
  <si>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</si>
  <si>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</si>
  <si>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</si>
  <si>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</si>
  <si>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</si>
  <si>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</si>
  <si>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</si>
  <si>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</si>
  <si>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</si>
  <si>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</si>
  <si>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</si>
  <si>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</si>
  <si>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</si>
  <si>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</si>
  <si>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</si>
  <si>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</si>
  <si>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</si>
  <si>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</si>
  <si>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</si>
  <si>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</si>
  <si>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</si>
  <si>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</si>
  <si>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</si>
  <si>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</si>
  <si>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</si>
  <si>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</si>
  <si>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</si>
  <si>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</si>
  <si>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</si>
  <si>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</si>
  <si>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</si>
  <si>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</si>
  <si>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</si>
  <si>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</si>
  <si>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</si>
  <si>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</si>
  <si>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</si>
  <si>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</si>
  <si>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</si>
  <si>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</si>
  <si>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</si>
  <si>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</si>
  <si>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</si>
  <si>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</si>
  <si>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</si>
  <si>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</si>
  <si>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</si>
  <si>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</si>
  <si>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</si>
  <si>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</si>
  <si>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</si>
  <si>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</si>
  <si>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</si>
  <si>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</si>
  <si>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</si>
  <si>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</si>
  <si>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</si>
  <si>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</si>
  <si>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</si>
  <si>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</si>
  <si>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</si>
  <si>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</si>
  <si>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</si>
  <si>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</si>
  <si>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</si>
  <si>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</si>
  <si>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</si>
  <si>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</si>
  <si>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</si>
  <si>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</si>
  <si>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</si>
  <si>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</si>
  <si>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</si>
  <si>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</si>
  <si>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</si>
  <si>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</si>
  <si>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</si>
  <si>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</si>
  <si>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</si>
  <si>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</si>
  <si>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</si>
  <si>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</si>
  <si>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</si>
  <si>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</si>
  <si>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</si>
  <si>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</si>
  <si>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</si>
  <si>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</si>
  <si>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</si>
  <si>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</si>
  <si>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</si>
  <si>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</si>
  <si>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</si>
  <si>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</si>
  <si>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</si>
  <si>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</si>
  <si>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</si>
  <si>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</si>
  <si>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</si>
  <si>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</si>
  <si>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</si>
  <si>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</si>
  <si>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</si>
  <si>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</si>
  <si>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</si>
  <si>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</si>
  <si>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</si>
  <si>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</si>
  <si>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</si>
  <si>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</si>
  <si>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</si>
  <si>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</si>
  <si>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</si>
  <si>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</si>
  <si>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</si>
  <si>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</si>
  <si>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</si>
  <si>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</si>
  <si>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</si>
  <si>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</si>
  <si>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</si>
  <si>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</si>
  <si>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</si>
  <si>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</si>
  <si>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</si>
  <si>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</si>
  <si>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</si>
  <si>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</si>
  <si>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</si>
  <si>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</si>
  <si>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</si>
  <si>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</si>
  <si>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</si>
  <si>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</si>
  <si>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</si>
  <si>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</si>
  <si>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</si>
  <si>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</si>
  <si>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</si>
  <si>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</si>
  <si>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</si>
  <si>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</si>
  <si>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</si>
  <si>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</si>
  <si>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</si>
  <si>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</si>
  <si>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</si>
  <si>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</si>
  <si>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</si>
  <si>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</si>
  <si>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</si>
  <si>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</si>
  <si>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</si>
  <si>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</si>
  <si>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</si>
  <si>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</si>
  <si>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</si>
  <si>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</si>
  <si>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</si>
  <si>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</si>
  <si>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</si>
  <si>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</si>
  <si>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</si>
  <si>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</si>
  <si>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</si>
  <si>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</si>
  <si>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</si>
  <si>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</si>
  <si>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</si>
  <si>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</si>
  <si>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</si>
  <si>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</si>
  <si>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</si>
  <si>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</si>
  <si>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</si>
  <si>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</si>
  <si>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</si>
  <si>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</si>
  <si>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</si>
  <si>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</si>
  <si>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</si>
  <si>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</si>
  <si>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</si>
  <si>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</si>
  <si>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</si>
  <si>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</si>
  <si>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</si>
  <si>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</si>
  <si>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</si>
  <si>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</si>
  <si>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</si>
  <si>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</si>
  <si>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</si>
  <si>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</si>
  <si>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</si>
  <si>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</si>
  <si>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</si>
  <si>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</si>
  <si>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</si>
  <si>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</si>
  <si>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</si>
  <si>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</si>
  <si>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</si>
  <si>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</si>
  <si>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</si>
  <si>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</si>
  <si>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</si>
  <si>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</si>
  <si>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</si>
  <si>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</si>
  <si>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</si>
  <si>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</si>
  <si>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</si>
  <si>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</si>
  <si>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</si>
  <si>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</si>
  <si>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</si>
  <si>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</si>
  <si>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</si>
  <si>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</si>
  <si>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</si>
  <si>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</si>
  <si>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</si>
  <si>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</si>
  <si>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</si>
  <si>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</si>
  <si>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</si>
  <si>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</si>
  <si>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</si>
  <si>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</si>
  <si>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</si>
  <si>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</si>
  <si>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</si>
  <si>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</si>
  <si>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</si>
  <si>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</si>
  <si>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</si>
  <si>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</si>
  <si>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</si>
  <si>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</si>
  <si>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</si>
  <si>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</si>
  <si>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</si>
  <si>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</si>
  <si>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</si>
  <si>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</si>
  <si>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</si>
  <si>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</si>
  <si>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</si>
  <si>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</si>
  <si>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</si>
  <si>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</si>
  <si>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</si>
  <si>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</si>
  <si>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</si>
  <si>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</si>
  <si>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</si>
  <si>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</si>
  <si>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</si>
  <si>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</si>
  <si>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</si>
  <si>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</si>
  <si>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</si>
  <si>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</si>
  <si>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</si>
  <si>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</si>
  <si>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</si>
  <si>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</si>
  <si>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</si>
  <si>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</si>
  <si>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</si>
  <si>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</si>
  <si>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</si>
  <si>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</si>
  <si>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</si>
  <si>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</si>
  <si>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</si>
  <si>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</si>
  <si>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</si>
  <si>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</si>
  <si>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</si>
  <si>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</si>
  <si>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</si>
  <si>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</si>
  <si>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</si>
  <si>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</si>
  <si>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</si>
  <si>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</si>
  <si>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</si>
  <si>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</si>
  <si>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</si>
  <si>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</si>
  <si>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</si>
  <si>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</si>
  <si>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</si>
  <si>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</si>
  <si>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</si>
  <si>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</si>
  <si>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</si>
  <si>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</si>
  <si>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</si>
  <si>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</si>
  <si>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</si>
  <si>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</si>
  <si>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</si>
  <si>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</si>
  <si>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</si>
  <si>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</si>
  <si>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</si>
  <si>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</si>
  <si>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</si>
  <si>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</si>
  <si>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</si>
  <si>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</si>
  <si>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</si>
  <si>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</si>
  <si>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</si>
  <si>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</si>
  <si>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</si>
  <si>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</si>
  <si>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</si>
  <si>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</si>
  <si>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</si>
  <si>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</si>
  <si>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</si>
  <si>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</si>
  <si>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</si>
  <si>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</si>
  <si>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</si>
  <si>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</si>
  <si>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</si>
  <si>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</si>
  <si>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</si>
  <si>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</si>
  <si>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</si>
  <si>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</si>
  <si>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</si>
  <si>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</si>
  <si>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</si>
  <si>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</si>
  <si>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</si>
  <si>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</si>
  <si>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</si>
  <si>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</si>
  <si>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</si>
  <si>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</si>
  <si>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</si>
  <si>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</si>
  <si>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</si>
  <si>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</si>
  <si>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</si>
  <si>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</si>
  <si>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</si>
  <si>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</si>
  <si>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</si>
  <si>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</si>
  <si>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</si>
  <si>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</si>
  <si>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</si>
  <si>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</si>
  <si>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</si>
  <si>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</si>
  <si>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</si>
  <si>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</si>
  <si>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</si>
  <si>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</si>
  <si>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</si>
  <si>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</si>
  <si>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</si>
  <si>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</si>
  <si>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</si>
  <si>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</si>
  <si>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</si>
  <si>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</si>
  <si>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</si>
  <si>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</si>
  <si>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</si>
  <si>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</si>
  <si>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</si>
  <si>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</si>
  <si>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</si>
  <si>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</si>
  <si>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</si>
  <si>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</si>
  <si>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</si>
  <si>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</si>
  <si>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</si>
  <si>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</si>
  <si>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</si>
  <si>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</si>
  <si>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</si>
  <si>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</si>
  <si>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</si>
  <si>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</si>
  <si>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</si>
  <si>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</si>
  <si>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</si>
  <si>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</si>
  <si>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</si>
  <si>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</si>
  <si>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</si>
  <si>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</si>
  <si>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</si>
  <si>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</si>
  <si>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</si>
  <si>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</si>
  <si>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</si>
  <si>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</si>
  <si>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</si>
  <si>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</si>
  <si>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</si>
  <si>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</si>
  <si>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</si>
  <si>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</si>
  <si>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</si>
  <si>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</si>
  <si>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</si>
  <si>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</si>
  <si>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</si>
  <si>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</si>
  <si>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</si>
  <si>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</si>
  <si>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</si>
  <si>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</si>
  <si>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</si>
  <si>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</si>
  <si>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</si>
  <si>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</si>
  <si>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</si>
  <si>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</si>
  <si>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</si>
  <si>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</si>
  <si>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</si>
  <si>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</si>
  <si>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</si>
  <si>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</si>
  <si>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</si>
  <si>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</si>
  <si>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</si>
  <si>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</si>
  <si>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</si>
  <si>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</si>
  <si>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</si>
  <si>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</si>
  <si>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</si>
  <si>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</si>
  <si>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</si>
  <si>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</si>
  <si>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</si>
  <si>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</si>
  <si>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</si>
  <si>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</si>
  <si>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</si>
  <si>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</si>
  <si>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</si>
  <si>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</si>
  <si>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</si>
  <si>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</si>
  <si>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</si>
  <si>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</si>
  <si>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</si>
  <si>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</si>
  <si>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</si>
  <si>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</si>
  <si>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</si>
  <si>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</si>
  <si>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</si>
  <si>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</si>
  <si>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</si>
  <si>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</si>
  <si>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</si>
  <si>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</si>
  <si>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</si>
  <si>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</si>
  <si>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</si>
  <si>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</si>
  <si>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</si>
  <si>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</si>
  <si>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</si>
  <si>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</si>
  <si>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</si>
  <si>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</si>
  <si>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</si>
  <si>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</si>
  <si>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</si>
  <si>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</si>
  <si>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</si>
  <si>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</si>
  <si>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</si>
  <si>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</si>
  <si>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</si>
  <si>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</si>
  <si>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</si>
  <si>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</si>
  <si>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</si>
  <si>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</si>
  <si>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</si>
  <si>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</si>
  <si>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</si>
  <si>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</si>
  <si>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</si>
  <si>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</si>
  <si>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</si>
  <si>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</si>
  <si>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</si>
  <si>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</si>
  <si>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</si>
  <si>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</si>
  <si>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</si>
  <si>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</si>
  <si>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</si>
  <si>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</si>
  <si>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</si>
  <si>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</si>
  <si>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</si>
  <si>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</si>
  <si>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</si>
  <si>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</si>
  <si>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</si>
  <si>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</si>
  <si>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</si>
  <si>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</si>
  <si>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</si>
  <si>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</si>
  <si>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</si>
  <si>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</si>
  <si>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</si>
  <si>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</si>
  <si>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</si>
  <si>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</si>
  <si>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</si>
  <si>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</si>
  <si>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</si>
  <si>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</si>
  <si>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</si>
  <si>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</si>
  <si>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</si>
  <si>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</si>
  <si>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</si>
  <si>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</si>
  <si>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</si>
  <si>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</si>
  <si>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</si>
  <si>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</si>
  <si>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</si>
  <si>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</si>
  <si>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</si>
  <si>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</si>
  <si>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</si>
  <si>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</si>
  <si>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</si>
  <si>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</si>
  <si>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</si>
  <si>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</si>
  <si>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</si>
  <si>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</si>
  <si>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</si>
  <si>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</si>
  <si>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</si>
  <si>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</si>
  <si>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</si>
  <si>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</si>
  <si>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</si>
  <si>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</si>
  <si>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</si>
  <si>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</si>
  <si>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</si>
  <si>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</si>
  <si>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</si>
  <si>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</si>
  <si>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</si>
  <si>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</si>
  <si>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</si>
  <si>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</si>
  <si>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</si>
  <si>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</si>
  <si>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</si>
  <si>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</si>
  <si>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</si>
  <si>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</si>
  <si>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</si>
  <si>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</si>
  <si>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</si>
  <si>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</si>
  <si>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</si>
  <si>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</si>
  <si>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</si>
  <si>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</si>
  <si>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</si>
  <si>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</si>
  <si>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</si>
  <si>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</si>
  <si>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</si>
  <si>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</si>
  <si>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</si>
  <si>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</si>
  <si>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</si>
  <si>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</si>
  <si>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</si>
  <si>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</si>
  <si>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</si>
  <si>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</si>
  <si>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</si>
  <si>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</si>
  <si>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</si>
  <si>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</si>
  <si>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</si>
  <si>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</si>
  <si>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</si>
  <si>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</si>
  <si>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</si>
  <si>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</si>
  <si>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</si>
  <si>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</si>
  <si>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</si>
  <si>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</si>
  <si>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</si>
  <si>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</si>
  <si>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</si>
  <si>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</si>
  <si>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</si>
  <si>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</si>
  <si>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</si>
  <si>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</si>
  <si>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</si>
  <si>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</si>
  <si>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</si>
  <si>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</si>
  <si>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</si>
  <si>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</si>
  <si>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</si>
  <si>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</si>
  <si>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</si>
  <si>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</si>
  <si>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</si>
  <si>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</si>
  <si>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</si>
  <si>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</si>
  <si>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</si>
  <si>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</si>
  <si>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</si>
  <si>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</si>
  <si>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</si>
  <si>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</si>
  <si>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</si>
  <si>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</si>
  <si>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</si>
  <si>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</si>
  <si>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</si>
  <si>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</si>
  <si>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</si>
  <si>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</si>
  <si>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</si>
  <si>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</si>
  <si>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</si>
  <si>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</si>
  <si>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</si>
  <si>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</si>
  <si>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</si>
  <si>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</si>
  <si>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</si>
  <si>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</si>
  <si>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</si>
  <si>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</si>
  <si>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</si>
  <si>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</si>
  <si>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</si>
  <si>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</si>
  <si>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</si>
  <si>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</si>
  <si>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</si>
  <si>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</si>
  <si>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</si>
  <si>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</si>
  <si>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</si>
  <si>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</si>
  <si>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</si>
  <si>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</si>
  <si>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</si>
  <si>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</si>
  <si>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</si>
  <si>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</si>
  <si>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</si>
  <si>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</si>
  <si>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</si>
  <si>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</si>
  <si>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</si>
  <si>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</si>
  <si>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</si>
  <si>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</si>
  <si>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</si>
  <si>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</si>
  <si>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</si>
  <si>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</si>
  <si>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</si>
  <si>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</si>
  <si>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</si>
  <si>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</si>
  <si>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</si>
  <si>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</si>
  <si>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</si>
  <si>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</si>
  <si>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</si>
  <si>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</si>
  <si>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</si>
  <si>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</si>
  <si>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</si>
  <si>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</si>
  <si>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</si>
  <si>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</si>
  <si>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</si>
  <si>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</si>
  <si>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</si>
  <si>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</si>
  <si>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</si>
  <si>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</si>
  <si>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</si>
  <si>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</si>
  <si>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</si>
  <si>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</si>
  <si>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</si>
  <si>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</si>
  <si>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</si>
  <si>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</si>
  <si>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</si>
  <si>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</si>
  <si>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</si>
  <si>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</si>
  <si>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</si>
  <si>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</si>
  <si>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</si>
  <si>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</si>
  <si>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</si>
  <si>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</si>
  <si>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</si>
  <si>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</si>
  <si>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</si>
  <si>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</si>
  <si>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</si>
  <si>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</si>
  <si>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</si>
  <si>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</si>
  <si>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</si>
  <si>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</si>
  <si>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</si>
  <si>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</si>
  <si>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</si>
  <si>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</si>
  <si>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</si>
  <si>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</si>
  <si>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</si>
  <si>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</si>
  <si>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</si>
  <si>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</si>
  <si>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</si>
  <si>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</si>
  <si>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</si>
  <si>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</si>
  <si>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</si>
  <si>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</si>
  <si>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</si>
  <si>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</si>
  <si>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</si>
  <si>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</si>
  <si>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</si>
  <si>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</si>
  <si>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</si>
  <si>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</si>
  <si>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</si>
  <si>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</si>
  <si>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</si>
  <si>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</si>
  <si>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</si>
  <si>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</si>
  <si>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</si>
  <si>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</si>
  <si>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</si>
  <si>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</si>
  <si>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</si>
  <si>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</si>
  <si>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</si>
  <si>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</si>
  <si>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</si>
  <si>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</si>
  <si>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</si>
  <si>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</si>
  <si>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</si>
  <si>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</si>
  <si>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</si>
  <si>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</si>
  <si>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</si>
  <si>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</si>
  <si>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</si>
  <si>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</si>
  <si>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</si>
  <si>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</si>
  <si>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</si>
  <si>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</si>
  <si>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</si>
  <si>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</si>
  <si>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</si>
  <si>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</si>
  <si>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</si>
  <si>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</si>
  <si>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</si>
  <si>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</si>
  <si>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</si>
  <si>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</si>
  <si>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</si>
  <si>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</si>
  <si>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</si>
  <si>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</si>
  <si>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</si>
  <si>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</si>
  <si>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</si>
  <si>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</si>
  <si>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</si>
  <si>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</si>
  <si>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</si>
  <si>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</si>
  <si>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</si>
  <si>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</si>
  <si>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</si>
  <si>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</si>
  <si>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</si>
  <si>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</si>
  <si>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</si>
  <si>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</si>
  <si>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</si>
  <si>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</si>
  <si>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</si>
  <si>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</si>
  <si>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</si>
  <si>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</si>
  <si>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</si>
  <si>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</si>
  <si>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</si>
  <si>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</si>
  <si>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</si>
  <si>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</si>
  <si>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</si>
  <si>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</si>
  <si>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</si>
  <si>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</si>
  <si>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</si>
  <si>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</si>
  <si>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</si>
  <si>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</si>
  <si>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</si>
  <si>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</si>
  <si>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</si>
  <si>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</si>
  <si>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</si>
  <si>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</si>
  <si>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</si>
  <si>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</si>
  <si>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</si>
  <si>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</si>
  <si>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</si>
  <si>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</si>
  <si>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</si>
  <si>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</si>
  <si>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</si>
  <si>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</si>
  <si>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</si>
  <si>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</si>
  <si>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</si>
  <si>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</si>
  <si>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</si>
  <si>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</si>
  <si>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</si>
  <si>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</si>
  <si>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</si>
  <si>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</si>
  <si>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</si>
  <si>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</si>
  <si>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</si>
  <si>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</si>
  <si>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</si>
  <si>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</si>
  <si>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</si>
  <si>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</si>
  <si>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</si>
  <si>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</si>
  <si>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</si>
  <si>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</si>
  <si>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</si>
  <si>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</si>
  <si>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</si>
  <si>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</si>
  <si>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</si>
  <si>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</si>
  <si>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</si>
  <si>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</si>
  <si>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</si>
  <si>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</si>
  <si>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</si>
  <si>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</si>
  <si>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</si>
  <si>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</si>
  <si>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</si>
  <si>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</si>
  <si>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</si>
  <si>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</si>
  <si>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</si>
  <si>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</si>
  <si>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</si>
  <si>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</si>
  <si>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</si>
  <si>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</si>
  <si>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</si>
  <si>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</si>
  <si>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</si>
  <si>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</si>
  <si>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</si>
  <si>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</si>
  <si>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</si>
  <si>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</si>
  <si>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</si>
  <si>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</si>
  <si>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</si>
  <si>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</si>
  <si>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</si>
  <si>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</si>
  <si>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</si>
  <si>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</si>
  <si>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</si>
  <si>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</si>
  <si>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</si>
  <si>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</si>
  <si>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</si>
  <si>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</si>
  <si>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</si>
  <si>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</si>
  <si>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</si>
  <si>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</si>
  <si>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</si>
  <si>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</si>
  <si>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</si>
  <si>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</si>
  <si>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</si>
  <si>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</si>
  <si>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</si>
  <si>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</si>
  <si>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</si>
  <si>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</si>
  <si>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</si>
  <si>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</si>
  <si>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</si>
  <si>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</si>
  <si>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</si>
  <si>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</si>
  <si>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</si>
  <si>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</si>
  <si>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</si>
  <si>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</si>
  <si>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</si>
  <si>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</si>
  <si>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</si>
  <si>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</si>
  <si>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</si>
  <si>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</si>
  <si>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</si>
  <si>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</si>
  <si>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</si>
  <si>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</si>
  <si>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</si>
  <si>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</si>
  <si>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</si>
  <si>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</si>
  <si>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</si>
  <si>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</si>
  <si>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</si>
  <si>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</si>
  <si>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</si>
  <si>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</si>
  <si>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</si>
  <si>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</si>
  <si>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</si>
  <si>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</si>
  <si>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</si>
  <si>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</si>
  <si>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</si>
  <si>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</si>
  <si>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</si>
  <si>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</si>
  <si>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</si>
  <si>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</si>
  <si>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</si>
  <si>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</si>
  <si>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</si>
  <si>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</si>
  <si>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</si>
  <si>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</si>
  <si>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</si>
  <si>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</si>
  <si>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</si>
  <si>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</si>
  <si>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</si>
  <si>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</si>
  <si>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</si>
  <si>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</si>
  <si>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</si>
  <si>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</si>
  <si>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</si>
  <si>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</si>
  <si>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</si>
  <si>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</si>
  <si>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</si>
  <si>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</si>
  <si>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</si>
  <si>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</si>
  <si>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</si>
  <si>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</si>
  <si>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</si>
  <si>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</si>
  <si>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</si>
  <si>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</si>
  <si>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</si>
  <si>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</si>
  <si>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</si>
  <si>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</si>
  <si>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</si>
  <si>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</si>
  <si>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</si>
  <si>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</si>
  <si>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</si>
  <si>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</si>
  <si>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</si>
  <si>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</si>
  <si>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</si>
  <si>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</si>
  <si>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</si>
  <si>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</si>
  <si>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</si>
  <si>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</si>
  <si>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</si>
  <si>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</si>
  <si>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</si>
  <si>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</si>
  <si>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</si>
  <si>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</si>
  <si>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</si>
  <si>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</si>
  <si>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</si>
  <si>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</si>
  <si>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</si>
  <si>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</si>
  <si>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</si>
  <si>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</si>
  <si>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</si>
  <si>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</si>
  <si>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</si>
  <si>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</si>
  <si>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</si>
  <si>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</si>
  <si>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</si>
  <si>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</si>
  <si>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</si>
  <si>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</si>
  <si>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</si>
  <si>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</si>
  <si>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</si>
  <si>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</si>
  <si>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</si>
  <si>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</si>
  <si>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</si>
  <si>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</si>
  <si>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</si>
  <si>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</si>
  <si>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</si>
  <si>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</si>
  <si>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</si>
  <si>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</si>
  <si>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</si>
  <si>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</si>
  <si>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</si>
  <si>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</si>
  <si>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</si>
  <si>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</si>
  <si>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</si>
  <si>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</si>
  <si>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</si>
  <si>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</si>
  <si>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</si>
  <si>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</si>
  <si>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</si>
  <si>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</si>
  <si>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</si>
  <si>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</si>
  <si>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</si>
  <si>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</si>
  <si>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</si>
  <si>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</si>
  <si>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</si>
  <si>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</si>
  <si>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</si>
  <si>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</si>
  <si>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</si>
  <si>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</si>
  <si>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</si>
  <si>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</si>
  <si>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</si>
  <si>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</si>
  <si>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</si>
  <si>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</si>
  <si>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</si>
  <si>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</si>
  <si>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</si>
  <si>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</si>
  <si>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</si>
  <si>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</si>
  <si>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</si>
  <si>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</si>
  <si>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</si>
  <si>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</si>
  <si>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</si>
  <si>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</si>
  <si>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</si>
  <si>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</si>
  <si>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</si>
  <si>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</si>
  <si>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</si>
  <si>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</si>
  <si>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</si>
  <si>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</si>
  <si>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</si>
  <si>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</si>
  <si>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</si>
  <si>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</si>
  <si>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</si>
  <si>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</si>
  <si>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</si>
  <si>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</si>
  <si>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</si>
  <si>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</si>
  <si>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</si>
  <si>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</si>
  <si>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</si>
  <si>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</si>
  <si>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</si>
  <si>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</si>
  <si>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</si>
  <si>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</si>
  <si>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</si>
  <si>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</si>
  <si>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</si>
  <si>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</si>
  <si>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</si>
  <si>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</si>
  <si>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</si>
  <si>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</si>
  <si>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</si>
  <si>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</si>
  <si>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</si>
  <si>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</si>
  <si>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</si>
  <si>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</si>
  <si>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</si>
  <si>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</si>
  <si>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</si>
  <si>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</si>
  <si>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</si>
  <si>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</si>
  <si>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</si>
  <si>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</si>
  <si>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</si>
  <si>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</si>
  <si>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</si>
  <si>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</si>
  <si>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</si>
  <si>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</si>
  <si>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</si>
  <si>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</si>
  <si>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</si>
  <si>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</si>
  <si>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</si>
  <si>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</si>
  <si>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</si>
  <si>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</si>
  <si>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</si>
  <si>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</si>
  <si>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</si>
  <si>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</si>
  <si>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</si>
  <si>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</si>
  <si>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</si>
  <si>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</si>
  <si>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</si>
  <si>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</si>
  <si>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</si>
  <si>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</si>
  <si>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</si>
  <si>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</si>
  <si>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</si>
  <si>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</si>
  <si>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</si>
  <si>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</si>
  <si>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</si>
  <si>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</si>
  <si>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</si>
  <si>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</si>
  <si>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</si>
  <si>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</si>
  <si>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</si>
  <si>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</si>
  <si>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</si>
  <si>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</si>
  <si>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</si>
  <si>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</si>
  <si>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</si>
  <si>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</si>
  <si>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</si>
  <si>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</si>
  <si>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</si>
  <si>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</si>
  <si>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</si>
  <si>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</si>
  <si>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</si>
  <si>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</si>
  <si>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</si>
  <si>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</si>
  <si>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</si>
  <si>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</si>
  <si>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</si>
  <si>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</si>
  <si>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</si>
  <si>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</si>
  <si>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</si>
  <si>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</si>
  <si>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</si>
  <si>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</si>
  <si>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</si>
  <si>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</si>
  <si>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</si>
  <si>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</si>
  <si>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</si>
  <si>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</si>
  <si>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</si>
  <si>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</si>
  <si>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</si>
  <si>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</si>
  <si>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</si>
  <si>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</si>
  <si>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</si>
  <si>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</si>
  <si>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</si>
  <si>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</si>
  <si>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</si>
  <si>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</si>
  <si>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</si>
  <si>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</si>
  <si>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</si>
  <si>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</si>
  <si>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</si>
  <si>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</si>
  <si>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</si>
  <si>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</si>
  <si>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</si>
  <si>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</si>
  <si>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</si>
  <si>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</si>
  <si>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</si>
  <si>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</si>
  <si>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</si>
  <si>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</si>
  <si>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</si>
  <si>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</si>
  <si>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</si>
  <si>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</si>
  <si>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</si>
  <si>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</si>
  <si>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</si>
  <si>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</si>
  <si>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</si>
  <si>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</si>
  <si>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</si>
  <si>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</si>
  <si>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</si>
  <si>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</si>
  <si>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</si>
  <si>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</si>
  <si>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</si>
  <si>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</si>
  <si>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</si>
  <si>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</si>
  <si>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</si>
  <si>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</si>
  <si>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</si>
  <si>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</si>
  <si>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</si>
  <si>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</si>
  <si>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</si>
  <si>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</si>
  <si>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</si>
  <si>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</si>
  <si>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</si>
  <si>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</si>
  <si>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</si>
  <si>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</si>
  <si>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</si>
  <si>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</si>
  <si>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</si>
  <si>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</si>
  <si>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</si>
  <si>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</si>
  <si>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</si>
  <si>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</si>
  <si>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</si>
  <si>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</si>
  <si>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</si>
  <si>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</si>
  <si>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</si>
  <si>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</si>
  <si>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</si>
  <si>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</si>
  <si>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</si>
  <si>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</si>
  <si>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</si>
  <si>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</si>
  <si>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</si>
  <si>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</si>
  <si>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</si>
  <si>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</si>
  <si>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</si>
  <si>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</si>
  <si>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</si>
  <si>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</si>
  <si>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</si>
  <si>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</si>
  <si>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</si>
  <si>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</si>
  <si>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</si>
  <si>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</si>
  <si>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</si>
  <si>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</si>
  <si>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</si>
  <si>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</si>
  <si>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</si>
  <si>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</si>
  <si>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</si>
  <si>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</si>
  <si>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</si>
  <si>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</si>
  <si>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</si>
  <si>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</si>
  <si>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</si>
  <si>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</si>
  <si>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</si>
  <si>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</si>
  <si>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</si>
  <si>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</si>
  <si>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</si>
  <si>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</si>
  <si>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</si>
  <si>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</si>
  <si>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</si>
  <si>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</si>
  <si>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</si>
  <si>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</si>
  <si>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</si>
  <si>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</si>
  <si>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</si>
  <si>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</si>
  <si>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</si>
  <si>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</si>
  <si>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</si>
  <si>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</si>
  <si>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</si>
  <si>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</si>
  <si>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</si>
  <si>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</si>
  <si>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</si>
  <si>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</si>
  <si>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</si>
  <si>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</si>
  <si>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</si>
  <si>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</si>
  <si>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</si>
  <si>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</si>
  <si>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</si>
  <si>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</si>
  <si>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</si>
  <si>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</si>
  <si>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</si>
  <si>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</si>
  <si>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</si>
  <si>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</si>
  <si>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</si>
  <si>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</si>
  <si>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</si>
  <si>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</si>
  <si>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</si>
  <si>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</si>
  <si>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</si>
  <si>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</si>
  <si>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</si>
  <si>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</si>
  <si>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</si>
  <si>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</si>
  <si>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</si>
  <si>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</si>
  <si>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</si>
  <si>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</si>
  <si>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</si>
  <si>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</si>
  <si>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</si>
  <si>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</si>
  <si>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</si>
  <si>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</si>
  <si>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</si>
  <si>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</si>
  <si>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</si>
  <si>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</si>
  <si>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</si>
  <si>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</si>
  <si>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</si>
  <si>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</si>
  <si>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</si>
  <si>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</si>
  <si>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</si>
  <si>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</si>
  <si>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</si>
  <si>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</si>
  <si>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</si>
  <si>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</si>
  <si>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</si>
  <si>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</si>
  <si>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</si>
  <si>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</si>
  <si>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</si>
  <si>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</si>
  <si>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</si>
  <si>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</si>
  <si>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</si>
  <si>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</si>
  <si>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</si>
  <si>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</si>
  <si>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</si>
  <si>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</si>
  <si>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</si>
  <si>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</si>
  <si>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</si>
  <si>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</si>
  <si>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</si>
  <si>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</si>
  <si>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</si>
  <si>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</si>
  <si>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</si>
  <si>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</si>
  <si>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</si>
  <si>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</si>
  <si>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</si>
  <si>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</si>
  <si>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</si>
  <si>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</si>
  <si>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</si>
  <si>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</si>
  <si>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</si>
  <si>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</si>
  <si>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</si>
  <si>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</si>
  <si>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</si>
  <si>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</si>
  <si>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</si>
  <si>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</si>
  <si>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</si>
  <si>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</si>
  <si>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</si>
  <si>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</si>
  <si>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</si>
  <si>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</si>
  <si>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</si>
  <si>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</si>
  <si>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</si>
  <si>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</si>
  <si>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</si>
  <si>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</si>
  <si>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</si>
  <si>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</si>
  <si>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</si>
  <si>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</si>
  <si>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</si>
  <si>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</si>
  <si>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</si>
  <si>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</si>
  <si>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</si>
  <si>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</si>
  <si>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</si>
  <si>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</si>
  <si>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</si>
  <si>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</si>
  <si>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</si>
  <si>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</si>
  <si>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</si>
  <si>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</si>
  <si>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</si>
  <si>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</si>
  <si>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</si>
  <si>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</si>
  <si>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</si>
  <si>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</si>
  <si>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</si>
  <si>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</si>
  <si>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</si>
  <si>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</si>
  <si>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</si>
  <si>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</si>
  <si>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</si>
  <si>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</si>
  <si>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</si>
  <si>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</si>
  <si>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</si>
  <si>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</si>
  <si>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</si>
  <si>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</si>
  <si>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</si>
  <si>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</si>
  <si>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</si>
  <si>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</si>
  <si>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</si>
  <si>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</si>
  <si>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</si>
  <si>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</si>
  <si>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</si>
  <si>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</si>
  <si>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</si>
  <si>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</si>
  <si>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</si>
  <si>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</si>
  <si>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</si>
  <si>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</si>
  <si>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</si>
  <si>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</si>
  <si>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</si>
  <si>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</si>
  <si>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</si>
  <si>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</si>
  <si>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</si>
  <si>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</si>
  <si>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</si>
  <si>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</si>
  <si>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</si>
  <si>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</si>
  <si>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</si>
  <si>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</si>
  <si>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</si>
  <si>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</si>
  <si>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</si>
  <si>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</si>
  <si>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</si>
  <si>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</si>
  <si>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</si>
  <si>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</si>
  <si>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</si>
  <si>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</si>
  <si>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</si>
  <si>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</si>
  <si>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</si>
  <si>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</si>
  <si>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</si>
  <si>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</si>
  <si>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</si>
  <si>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</si>
  <si>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</si>
  <si>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</si>
  <si>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</si>
  <si>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</si>
  <si>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</si>
  <si>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</si>
  <si>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</si>
  <si>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</si>
  <si>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</si>
  <si>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</si>
  <si>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</si>
  <si>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</si>
  <si>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</si>
  <si>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</si>
  <si>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</si>
  <si>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</si>
  <si>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</si>
  <si>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</si>
  <si>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</si>
  <si>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</si>
  <si>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</si>
  <si>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</si>
  <si>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</si>
  <si>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</si>
  <si>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</si>
  <si>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</si>
  <si>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</si>
  <si>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</si>
  <si>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</si>
  <si>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</si>
  <si>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</si>
  <si>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</si>
  <si>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</si>
  <si>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</si>
  <si>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</si>
  <si>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</si>
  <si>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</si>
  <si>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</si>
  <si>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</si>
  <si>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</si>
  <si>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</si>
  <si>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</si>
  <si>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</si>
  <si>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</si>
  <si>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</si>
  <si>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</si>
  <si>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</si>
  <si>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</si>
  <si>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</si>
  <si>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</si>
  <si>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</si>
  <si>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</si>
  <si>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</si>
  <si>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</si>
  <si>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</si>
  <si>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</si>
  <si>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</si>
  <si>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</si>
  <si>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</si>
  <si>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</si>
  <si>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</si>
  <si>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</si>
  <si>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</si>
  <si>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</si>
  <si>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</si>
  <si>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</si>
  <si>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</si>
  <si>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</si>
  <si>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</si>
  <si>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</si>
  <si>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</si>
  <si>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</si>
  <si>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</si>
  <si>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</si>
  <si>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</si>
  <si>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</si>
  <si>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</si>
  <si>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</si>
  <si>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</si>
  <si>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</si>
  <si>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</si>
  <si>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</si>
  <si>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</si>
  <si>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</si>
  <si>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</si>
  <si>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</si>
  <si>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</si>
  <si>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</si>
  <si>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</si>
  <si>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</si>
  <si>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</si>
  <si>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</si>
  <si>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</si>
  <si>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</si>
  <si>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</si>
  <si>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</si>
  <si>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</si>
  <si>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</si>
  <si>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</si>
  <si>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</si>
  <si>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</si>
  <si>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</si>
  <si>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</si>
  <si>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</si>
  <si>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</si>
  <si>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</si>
  <si>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</si>
  <si>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</si>
  <si>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</si>
  <si>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</si>
  <si>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</si>
  <si>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</si>
  <si>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</si>
  <si>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</si>
  <si>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</si>
  <si>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</si>
  <si>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</si>
  <si>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</si>
  <si>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</si>
  <si>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</si>
  <si>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</si>
  <si>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</si>
  <si>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</si>
  <si>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</si>
  <si>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</si>
  <si>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</si>
  <si>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</si>
  <si>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</si>
  <si>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</si>
  <si>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</si>
  <si>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</si>
  <si>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</si>
  <si>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</si>
  <si>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</si>
  <si>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</si>
  <si>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</si>
  <si>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</si>
  <si>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</si>
  <si>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</si>
  <si>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</si>
  <si>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</si>
  <si>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</si>
  <si>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</si>
  <si>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</si>
  <si>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</si>
  <si>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</si>
  <si>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</si>
  <si>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</si>
  <si>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</si>
  <si>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</si>
  <si>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</si>
  <si>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</si>
  <si>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</si>
  <si>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</si>
  <si>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</si>
  <si>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</si>
  <si>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</si>
  <si>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</si>
  <si>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</si>
  <si>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</si>
  <si>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</si>
  <si>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</si>
  <si>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</si>
  <si>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</si>
  <si>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</si>
  <si>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</si>
  <si>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</si>
  <si>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</si>
  <si>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</si>
  <si>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</si>
  <si>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</si>
  <si>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</si>
  <si>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</si>
  <si>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</si>
  <si>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</si>
  <si>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</si>
  <si>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</si>
  <si>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</si>
  <si>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</si>
  <si>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</si>
  <si>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</si>
  <si>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</si>
  <si>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</si>
  <si>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</si>
  <si>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</si>
  <si>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</si>
  <si>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</si>
  <si>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</si>
  <si>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</si>
  <si>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</si>
  <si>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</si>
  <si>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</si>
  <si>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</si>
  <si>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</si>
  <si>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</si>
  <si>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</si>
  <si>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</si>
  <si>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</si>
  <si>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</si>
  <si>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</si>
  <si>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</si>
  <si>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</si>
  <si>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</si>
  <si>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</si>
  <si>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</si>
  <si>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</si>
  <si>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</si>
  <si>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</si>
  <si>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</si>
  <si>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</si>
  <si>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</si>
  <si>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</si>
  <si>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</si>
  <si>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</si>
  <si>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</si>
  <si>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</si>
  <si>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</si>
  <si>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</si>
  <si>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</si>
  <si>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</si>
  <si>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</si>
  <si>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</si>
  <si>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</si>
  <si>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</si>
  <si>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</si>
  <si>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</si>
  <si>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</si>
  <si>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</si>
  <si>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</si>
  <si>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</si>
  <si>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</si>
  <si>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</si>
  <si>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</si>
  <si>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</si>
  <si>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</si>
  <si>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</si>
  <si>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</si>
  <si>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</si>
  <si>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</si>
  <si>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</si>
  <si>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</si>
  <si>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</si>
  <si>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</si>
  <si>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</si>
  <si>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</si>
  <si>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</si>
  <si>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</si>
  <si>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</si>
  <si>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</si>
  <si>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</si>
  <si>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</si>
  <si>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</si>
  <si>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</si>
  <si>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</si>
  <si>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</si>
  <si>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</si>
  <si>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</si>
  <si>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</si>
  <si>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</si>
  <si>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</si>
  <si>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</si>
  <si>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</si>
  <si>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</si>
  <si>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</si>
  <si>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</si>
  <si>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</si>
  <si>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</si>
  <si>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</si>
  <si>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</si>
  <si>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</si>
  <si>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</si>
  <si>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</si>
  <si>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</si>
  <si>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</si>
  <si>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</si>
  <si>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</si>
  <si>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</si>
  <si>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</si>
  <si>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</si>
  <si>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</si>
  <si>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</si>
  <si>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</si>
  <si>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</si>
  <si>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</si>
  <si>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</si>
  <si>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</si>
  <si>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</si>
  <si>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</si>
  <si>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</si>
  <si>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</si>
  <si>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</si>
  <si>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</si>
  <si>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</si>
  <si>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</si>
  <si>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</si>
  <si>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</si>
  <si>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</si>
  <si>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</si>
  <si>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</si>
  <si>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</si>
  <si>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</si>
  <si>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</si>
  <si>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</si>
  <si>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</si>
  <si>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</si>
  <si>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</si>
  <si>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</si>
  <si>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</si>
  <si>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</si>
  <si>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</si>
  <si>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</si>
  <si>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</si>
  <si>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</si>
  <si>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</si>
  <si>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</si>
  <si>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</si>
  <si>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</si>
  <si>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</si>
  <si>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</si>
  <si>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</si>
  <si>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</si>
  <si>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</si>
  <si>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</si>
  <si>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</si>
  <si>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</si>
  <si>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</si>
  <si>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</si>
  <si>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</si>
  <si>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</si>
  <si>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</si>
  <si>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</si>
  <si>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</si>
  <si>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</si>
  <si>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</si>
  <si>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</si>
  <si>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</si>
  <si>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</si>
  <si>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</si>
  <si>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</si>
  <si>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</si>
  <si>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</si>
  <si>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</si>
  <si>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</si>
  <si>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</si>
  <si>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</si>
  <si>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</si>
  <si>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</si>
  <si>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</si>
  <si>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</si>
  <si>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</si>
  <si>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</si>
  <si>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</si>
  <si>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</si>
  <si>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</si>
  <si>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</si>
  <si>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</si>
  <si>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</si>
  <si>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</si>
  <si>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</si>
  <si>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</si>
  <si>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</si>
  <si>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</si>
  <si>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</si>
  <si>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</si>
  <si>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</si>
  <si>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</si>
  <si>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</si>
  <si>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</si>
  <si>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</si>
  <si>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</si>
  <si>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</si>
  <si>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</si>
  <si>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</si>
  <si>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</si>
  <si>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</si>
  <si>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</si>
  <si>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</si>
  <si>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</si>
  <si>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</si>
  <si>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</si>
  <si>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</si>
  <si>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</si>
  <si>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</si>
  <si>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</si>
  <si>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</si>
  <si>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</si>
  <si>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</si>
  <si>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</si>
  <si>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</si>
  <si>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</si>
  <si>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</si>
  <si>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</si>
  <si>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</si>
  <si>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</si>
  <si>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</si>
  <si>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</si>
  <si>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</si>
  <si>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</si>
  <si>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</si>
  <si>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</si>
  <si>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</si>
  <si>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</si>
  <si>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</si>
  <si>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</si>
  <si>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</si>
  <si>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</si>
  <si>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</si>
  <si>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</si>
  <si>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</si>
  <si>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</si>
  <si>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</si>
  <si>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</si>
  <si>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</si>
  <si>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</si>
  <si>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</si>
  <si>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</si>
  <si>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</si>
  <si>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</si>
  <si>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</si>
  <si>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</si>
  <si>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</si>
  <si>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</si>
  <si>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</si>
  <si>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</si>
  <si>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</si>
  <si>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</si>
  <si>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</si>
  <si>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</si>
  <si>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</si>
  <si>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</si>
  <si>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</si>
  <si>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</si>
  <si>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</si>
  <si>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</si>
  <si>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</si>
  <si>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</si>
  <si>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</si>
  <si>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</si>
  <si>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</si>
  <si>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</si>
  <si>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</si>
  <si>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</si>
  <si>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</si>
  <si>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</si>
  <si>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</si>
  <si>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</si>
  <si>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</si>
  <si>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</si>
  <si>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</si>
  <si>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</si>
  <si>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</si>
  <si>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</si>
  <si>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</si>
  <si>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</si>
  <si>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</si>
  <si>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</si>
  <si>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</si>
  <si>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</si>
  <si>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</si>
  <si>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</si>
  <si>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</si>
  <si>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</si>
  <si>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</si>
  <si>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</si>
  <si>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</si>
  <si>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</si>
  <si>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</si>
  <si>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</si>
  <si>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</si>
  <si>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</si>
  <si>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</si>
  <si>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</si>
  <si>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</si>
  <si>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</si>
  <si>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</si>
  <si>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</si>
  <si>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</si>
  <si>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</si>
  <si>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</si>
  <si>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</si>
  <si>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</si>
  <si>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</si>
  <si>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</si>
  <si>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</si>
  <si>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</si>
  <si>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</si>
  <si>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</si>
  <si>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</si>
  <si>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</si>
  <si>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</si>
  <si>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</si>
  <si>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</si>
  <si>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</si>
  <si>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</si>
  <si>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</si>
  <si>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</si>
  <si>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</si>
  <si>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</si>
  <si>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</si>
  <si>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</si>
  <si>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</si>
  <si>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</si>
  <si>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</si>
  <si>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</si>
  <si>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</si>
  <si>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</si>
  <si>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</si>
  <si>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</si>
  <si>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</si>
  <si>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</si>
  <si>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</si>
  <si>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</si>
  <si>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</si>
  <si>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</si>
  <si>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</si>
  <si>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</si>
  <si>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</si>
  <si>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</si>
  <si>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</si>
  <si>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</si>
  <si>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</si>
  <si>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</si>
  <si>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</si>
  <si>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</si>
  <si>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</si>
  <si>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</si>
  <si>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</si>
  <si>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</si>
  <si>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</si>
  <si>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</si>
  <si>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</si>
  <si>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</si>
  <si>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</si>
  <si>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</si>
  <si>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</si>
  <si>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</si>
  <si>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</si>
  <si>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</si>
  <si>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</si>
  <si>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</si>
  <si>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</si>
  <si>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</si>
  <si>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</si>
  <si>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</si>
  <si>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</si>
  <si>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</si>
  <si>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</si>
  <si>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</si>
  <si>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</si>
  <si>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</si>
  <si>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</si>
  <si>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</si>
  <si>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</si>
  <si>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</si>
  <si>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</si>
  <si>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</si>
  <si>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</si>
  <si>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</si>
  <si>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</si>
  <si>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</si>
  <si>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</si>
  <si>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</si>
  <si>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</si>
  <si>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</si>
  <si>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</si>
  <si>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</si>
  <si>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</si>
  <si>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</si>
  <si>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</si>
  <si>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</si>
  <si>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</si>
  <si>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</si>
  <si>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</si>
  <si>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</si>
  <si>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</si>
  <si>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</si>
  <si>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</si>
  <si>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</si>
  <si>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</si>
  <si>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</si>
  <si>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</si>
  <si>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</si>
  <si>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</si>
  <si>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</si>
  <si>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</si>
  <si>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</si>
  <si>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</si>
  <si>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</si>
  <si>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</si>
  <si>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</si>
  <si>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</si>
  <si>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</si>
  <si>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</si>
  <si>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</si>
  <si>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</si>
  <si>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</si>
  <si>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</si>
  <si>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</si>
  <si>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</si>
  <si>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</si>
  <si>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</si>
  <si>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</si>
  <si>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</si>
  <si>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</si>
  <si>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</si>
  <si>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</si>
  <si>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</si>
  <si>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</si>
  <si>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</si>
  <si>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</si>
  <si>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</si>
  <si>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</si>
  <si>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</si>
  <si>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</si>
  <si>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</si>
  <si>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</si>
  <si>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</si>
  <si>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</si>
  <si>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</si>
  <si>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</si>
  <si>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</si>
  <si>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</si>
  <si>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</si>
  <si>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</si>
  <si>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</si>
  <si>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</si>
  <si>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</si>
  <si>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</si>
  <si>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</si>
  <si>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</si>
  <si>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</si>
  <si>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</si>
  <si>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</si>
  <si>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</si>
  <si>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</si>
  <si>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</si>
  <si>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</si>
  <si>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</si>
  <si>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</si>
  <si>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</si>
  <si>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</si>
  <si>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</si>
  <si>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</si>
  <si>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</si>
  <si>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</si>
  <si>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</si>
  <si>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</si>
  <si>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</si>
  <si>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</si>
  <si>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</si>
  <si>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</si>
  <si>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</si>
  <si>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</si>
  <si>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</si>
  <si>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</si>
  <si>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</si>
  <si>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</si>
  <si>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</si>
  <si>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</si>
  <si>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</si>
  <si>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</si>
  <si>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</si>
  <si>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</si>
  <si>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</si>
  <si>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</si>
  <si>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</si>
  <si>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</si>
  <si>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</si>
  <si>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</si>
  <si>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</si>
  <si>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</si>
  <si>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</si>
  <si>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</si>
  <si>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</si>
  <si>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</si>
  <si>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</si>
  <si>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</si>
  <si>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</si>
  <si>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</si>
  <si>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</si>
  <si>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</si>
  <si>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</si>
  <si>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</si>
  <si>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</si>
  <si>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</si>
  <si>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</si>
  <si>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</si>
  <si>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</si>
  <si>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</si>
  <si>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</si>
  <si>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</si>
  <si>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</si>
  <si>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</si>
  <si>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</si>
  <si>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</si>
  <si>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</si>
  <si>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</si>
  <si>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</si>
  <si>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</si>
  <si>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</si>
  <si>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</si>
  <si>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</si>
  <si>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</si>
  <si>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</si>
  <si>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</si>
  <si>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</si>
  <si>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</si>
  <si>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</si>
  <si>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</si>
  <si>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</si>
  <si>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</si>
  <si>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</si>
  <si>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</si>
  <si>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</si>
  <si>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</si>
  <si>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</si>
  <si>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</si>
  <si>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</si>
  <si>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</si>
  <si>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</si>
  <si>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</si>
  <si>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</si>
  <si>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</si>
  <si>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</si>
  <si>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</si>
  <si>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</si>
  <si>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</si>
  <si>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</si>
  <si>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</si>
  <si>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</si>
  <si>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</si>
  <si>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</si>
  <si>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</si>
  <si>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</si>
  <si>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</si>
  <si>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</si>
  <si>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</si>
  <si>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</si>
  <si>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</si>
  <si>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</si>
  <si>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</si>
  <si>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</si>
  <si>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</si>
  <si>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</si>
  <si>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</si>
  <si>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</si>
  <si>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</si>
  <si>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</si>
  <si>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</si>
  <si>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</si>
  <si>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</si>
  <si>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</si>
  <si>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</si>
  <si>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</si>
  <si>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</si>
  <si>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</si>
  <si>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</si>
  <si>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</si>
  <si>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</si>
  <si>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</si>
  <si>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</si>
  <si>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</si>
  <si>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</si>
  <si>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</si>
  <si>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</si>
  <si>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</si>
  <si>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</si>
  <si>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</si>
  <si>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</si>
  <si>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</si>
  <si>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</si>
  <si>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</si>
  <si>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</si>
  <si>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</si>
  <si>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</si>
  <si>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</si>
  <si>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</si>
  <si>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</si>
  <si>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</si>
  <si>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</si>
  <si>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</si>
  <si>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</si>
  <si>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</si>
  <si>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</si>
  <si>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</si>
  <si>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</si>
  <si>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</si>
  <si>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</si>
  <si>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</si>
  <si>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</si>
  <si>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</si>
  <si>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</si>
  <si>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</si>
  <si>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</si>
  <si>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</si>
  <si>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</si>
  <si>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</si>
  <si>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</si>
  <si>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</si>
  <si>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</si>
  <si>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</si>
  <si>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</si>
  <si>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</si>
  <si>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</si>
  <si>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</si>
  <si>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</si>
  <si>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</si>
  <si>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</si>
  <si>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</si>
  <si>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</si>
  <si>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</si>
  <si>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</si>
  <si>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</si>
  <si>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</si>
  <si>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</si>
  <si>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</si>
  <si>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</si>
  <si>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</si>
  <si>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</si>
  <si>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</si>
  <si>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</si>
  <si>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</si>
  <si>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</si>
  <si>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</si>
  <si>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</si>
  <si>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</si>
  <si>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</si>
  <si>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</si>
  <si>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</si>
  <si>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</si>
  <si>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</si>
  <si>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</si>
  <si>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</si>
  <si>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</si>
  <si>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</si>
  <si>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</si>
  <si>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</si>
  <si>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</si>
  <si>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</si>
  <si>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</si>
  <si>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</si>
  <si>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</si>
  <si>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</si>
  <si>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</si>
  <si>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</si>
  <si>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</si>
  <si>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</si>
  <si>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</si>
  <si>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</si>
  <si>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</si>
  <si>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</si>
  <si>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</si>
  <si>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</si>
  <si>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</si>
  <si>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</si>
  <si>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</si>
  <si>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</si>
  <si>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</si>
  <si>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</si>
  <si>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</si>
  <si>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</si>
  <si>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</si>
  <si>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</si>
  <si>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</si>
  <si>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</si>
  <si>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</si>
  <si>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</si>
  <si>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</si>
  <si>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</si>
  <si>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</si>
  <si>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</si>
  <si>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</si>
  <si>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</si>
  <si>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</si>
  <si>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</si>
  <si>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</si>
  <si>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</si>
  <si>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</si>
  <si>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</si>
  <si>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</si>
  <si>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</si>
  <si>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</si>
  <si>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</si>
  <si>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</si>
  <si>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</si>
  <si>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</si>
  <si>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</si>
  <si>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</si>
  <si>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</si>
  <si>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</si>
  <si>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</si>
  <si>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</si>
  <si>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</si>
  <si>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</si>
  <si>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</si>
  <si>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</si>
  <si>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</si>
  <si>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</si>
  <si>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</si>
  <si>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</si>
  <si>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</si>
  <si>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</si>
  <si>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</si>
  <si>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</si>
  <si>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</si>
  <si>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</si>
  <si>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</si>
  <si>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</si>
  <si>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</si>
  <si>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</si>
  <si>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</si>
  <si>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</si>
  <si>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</si>
  <si>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</si>
  <si>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</si>
  <si>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</si>
  <si>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</si>
  <si>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</si>
  <si>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</si>
  <si>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</si>
  <si>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</si>
  <si>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</si>
  <si>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</si>
  <si>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</si>
  <si>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</si>
  <si>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</si>
  <si>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</si>
  <si>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</si>
  <si>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</si>
  <si>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</si>
  <si>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</si>
  <si>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</si>
  <si>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</si>
  <si>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</si>
  <si>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</si>
  <si>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</si>
  <si>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</si>
  <si>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</si>
  <si>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</si>
  <si>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</si>
  <si>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</si>
  <si>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</si>
  <si>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</si>
  <si>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</si>
  <si>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</si>
  <si>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</si>
  <si>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</si>
  <si>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</si>
  <si>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</si>
  <si>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</si>
  <si>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</si>
  <si>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</si>
  <si>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</si>
  <si>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</si>
  <si>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</si>
  <si>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</si>
  <si>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</si>
  <si>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</si>
  <si>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</si>
  <si>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</si>
  <si>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</si>
  <si>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</si>
  <si>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</si>
  <si>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</si>
  <si>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</si>
  <si>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</si>
  <si>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</si>
  <si>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</si>
  <si>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</si>
  <si>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</si>
  <si>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</si>
  <si>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</si>
  <si>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</si>
  <si>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</si>
  <si>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</si>
  <si>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</si>
  <si>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</si>
  <si>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</si>
  <si>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</si>
  <si>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</si>
  <si>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</si>
  <si>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</si>
  <si>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</si>
  <si>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</si>
  <si>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</si>
  <si>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</si>
  <si>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</si>
  <si>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</si>
  <si>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</si>
  <si>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</si>
  <si>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</si>
  <si>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</si>
  <si>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</si>
  <si>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</si>
  <si>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</si>
  <si>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</si>
  <si>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</si>
  <si>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</si>
  <si>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</si>
  <si>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</si>
  <si>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</si>
  <si>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</si>
  <si>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</si>
  <si>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</si>
  <si>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</si>
  <si>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</si>
  <si>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</si>
  <si>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</si>
  <si>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</si>
  <si>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</si>
  <si>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</si>
  <si>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</si>
  <si>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</si>
  <si>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</si>
  <si>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</si>
  <si>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</si>
  <si>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</si>
  <si>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</si>
  <si>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</si>
  <si>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</si>
  <si>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</si>
  <si>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</si>
  <si>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</si>
  <si>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</si>
  <si>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</si>
  <si>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</si>
  <si>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</si>
  <si>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</si>
  <si>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</si>
  <si>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</si>
  <si>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</si>
  <si>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</si>
  <si>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</si>
  <si>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</si>
  <si>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</si>
  <si>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</si>
  <si>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</si>
  <si>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</si>
  <si>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</si>
  <si>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</si>
  <si>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</si>
  <si>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</si>
  <si>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</si>
  <si>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</si>
  <si>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</si>
  <si>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</si>
  <si>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</si>
  <si>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</si>
  <si>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</si>
  <si>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</si>
  <si>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</si>
  <si>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</si>
  <si>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</si>
  <si>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</si>
  <si>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</si>
  <si>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</si>
  <si>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</si>
  <si>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</si>
  <si>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</si>
  <si>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</si>
  <si>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</si>
  <si>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</si>
  <si>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</si>
  <si>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</si>
  <si>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</si>
  <si>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</si>
  <si>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</si>
  <si>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</si>
  <si>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</si>
  <si>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</si>
  <si>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</si>
  <si>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</si>
  <si>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</si>
  <si>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</si>
  <si>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</si>
  <si>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</si>
  <si>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</si>
  <si>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</si>
  <si>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</si>
  <si>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</si>
  <si>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</si>
  <si>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</si>
  <si>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</si>
  <si>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</si>
  <si>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</si>
  <si>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</si>
  <si>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</si>
  <si>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</si>
  <si>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</si>
  <si>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</si>
  <si>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</si>
  <si>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</si>
  <si>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</si>
  <si>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</si>
  <si>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</si>
  <si>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</si>
  <si>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</si>
  <si>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</si>
  <si>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</si>
  <si>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</si>
  <si>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</si>
  <si>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</si>
  <si>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</si>
  <si>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</si>
  <si>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</si>
  <si>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</si>
  <si>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</si>
  <si>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</si>
  <si>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</si>
  <si>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</si>
  <si>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</si>
  <si>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</si>
  <si>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</si>
  <si>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</si>
  <si>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</si>
  <si>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</si>
  <si>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</si>
  <si>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</si>
  <si>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</si>
  <si>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</si>
  <si>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</si>
  <si>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</si>
  <si>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</si>
  <si>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</si>
  <si>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</si>
  <si>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</si>
  <si>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</si>
  <si>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</si>
  <si>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</si>
  <si>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</si>
  <si>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</si>
  <si>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</si>
  <si>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</si>
  <si>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</si>
  <si>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</si>
  <si>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</si>
  <si>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</si>
  <si>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</si>
  <si>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</si>
  <si>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</si>
  <si>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</si>
  <si>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</si>
  <si>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</si>
  <si>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</si>
  <si>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</si>
  <si>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</si>
  <si>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</si>
  <si>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</si>
  <si>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</si>
  <si>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</si>
  <si>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</si>
  <si>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</si>
  <si>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</si>
  <si>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</si>
  <si>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</si>
  <si>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</si>
  <si>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</si>
  <si>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</si>
  <si>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</si>
  <si>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</si>
  <si>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</si>
  <si>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</si>
  <si>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</si>
  <si>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</si>
  <si>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</si>
  <si>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</si>
  <si>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</si>
  <si>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</si>
  <si>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</si>
  <si>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</si>
  <si>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</si>
  <si>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</si>
  <si>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</si>
  <si>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</si>
  <si>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</si>
  <si>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</si>
  <si>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</si>
  <si>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</si>
  <si>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</si>
  <si>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</si>
  <si>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</si>
  <si>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</si>
  <si>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</si>
  <si>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</si>
  <si>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</si>
  <si>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</si>
  <si>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</si>
  <si>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</si>
  <si>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</si>
  <si>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</si>
  <si>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</si>
  <si>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</si>
  <si>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</si>
  <si>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</si>
  <si>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</si>
  <si>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</si>
  <si>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</si>
  <si>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</si>
  <si>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</si>
  <si>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</si>
  <si>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</si>
  <si>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</si>
  <si>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</si>
  <si>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</si>
  <si>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</si>
  <si>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</si>
  <si>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</si>
  <si>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</si>
  <si>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</si>
  <si>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</si>
  <si>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</si>
  <si>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</si>
  <si>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</si>
  <si>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</si>
  <si>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</si>
  <si>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</si>
  <si>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</si>
  <si>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</si>
  <si>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</si>
  <si>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</si>
  <si>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</si>
  <si>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</si>
  <si>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</si>
  <si>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</si>
  <si>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</si>
  <si>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</si>
  <si>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</si>
  <si>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</si>
  <si>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</si>
  <si>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</si>
  <si>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</si>
  <si>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</si>
  <si>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</si>
  <si>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</si>
  <si>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</si>
  <si>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</si>
  <si>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</si>
  <si>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</si>
  <si>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</si>
  <si>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</si>
  <si>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</si>
  <si>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</si>
  <si>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</si>
  <si>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</si>
  <si>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</si>
  <si>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</si>
  <si>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</si>
  <si>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</si>
  <si>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</si>
  <si>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</si>
  <si>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</si>
  <si>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</si>
  <si>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</si>
  <si>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</si>
  <si>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</si>
  <si>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</si>
  <si>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</si>
  <si>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</si>
  <si>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</si>
  <si>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</si>
  <si>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</si>
  <si>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</si>
  <si>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</si>
  <si>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</si>
  <si>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</si>
  <si>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</si>
  <si>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</si>
  <si>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</si>
  <si>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</si>
  <si>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</si>
  <si>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</si>
  <si>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</si>
  <si>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</si>
  <si>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</si>
  <si>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</si>
  <si>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</si>
  <si>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</si>
  <si>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</si>
  <si>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</si>
  <si>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</si>
  <si>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</si>
  <si>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</si>
  <si>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</si>
  <si>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</si>
  <si>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</si>
  <si>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</si>
  <si>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</si>
  <si>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</si>
  <si>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</si>
  <si>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</si>
  <si>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</si>
  <si>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</si>
  <si>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</si>
  <si>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</si>
  <si>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</si>
  <si>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</si>
  <si>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</si>
  <si>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</si>
  <si>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</si>
  <si>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</si>
  <si>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</si>
  <si>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</si>
  <si>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</si>
  <si>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</si>
  <si>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</si>
  <si>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</si>
  <si>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</si>
  <si>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</si>
  <si>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</si>
  <si>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</si>
  <si>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</si>
  <si>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</si>
  <si>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</si>
  <si>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</si>
  <si>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</si>
  <si>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</si>
  <si>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</si>
  <si>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</si>
  <si>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</si>
  <si>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</si>
  <si>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</si>
  <si>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</si>
  <si>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</si>
  <si>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</si>
  <si>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</si>
  <si>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</si>
  <si>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</si>
  <si>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</si>
  <si>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</si>
  <si>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</si>
  <si>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</si>
  <si>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</si>
  <si>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</si>
  <si>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</si>
  <si>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</si>
  <si>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</si>
  <si>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</si>
  <si>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</si>
  <si>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</si>
  <si>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</si>
  <si>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</si>
  <si>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</si>
  <si>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</si>
  <si>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</si>
  <si>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</si>
  <si>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</si>
  <si>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</si>
  <si>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</si>
  <si>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</si>
  <si>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</si>
  <si>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</si>
  <si>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</si>
  <si>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</si>
  <si>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</si>
  <si>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</si>
  <si>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</si>
  <si>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</si>
  <si>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</si>
  <si>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</si>
  <si>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</si>
  <si>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</si>
  <si>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</si>
  <si>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</si>
  <si>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</si>
  <si>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</si>
  <si>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</si>
  <si>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</si>
  <si>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</si>
  <si>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</si>
  <si>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</si>
  <si>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</si>
  <si>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</si>
  <si>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</si>
  <si>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</si>
  <si>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</si>
  <si>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</si>
  <si>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</si>
  <si>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</si>
  <si>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</si>
  <si>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</si>
  <si>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</si>
  <si>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</si>
  <si>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</si>
  <si>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</si>
  <si>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</si>
  <si>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</si>
  <si>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</si>
  <si>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</si>
  <si>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</si>
  <si>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</si>
  <si>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</si>
  <si>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</si>
  <si>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</si>
  <si>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</si>
  <si>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</si>
  <si>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</si>
  <si>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</si>
  <si>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</si>
  <si>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</si>
  <si>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</si>
  <si>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</si>
  <si>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</si>
  <si>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</si>
  <si>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</si>
  <si>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</si>
  <si>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</si>
  <si>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</si>
  <si>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</si>
  <si>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</si>
  <si>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</si>
  <si>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</si>
  <si>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</si>
  <si>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</si>
  <si>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</si>
  <si>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</si>
  <si>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</si>
  <si>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</si>
  <si>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</si>
  <si>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</si>
  <si>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</si>
  <si>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</si>
  <si>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</si>
  <si>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</si>
  <si>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</si>
  <si>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</si>
  <si>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</si>
  <si>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</si>
  <si>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</si>
  <si>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</si>
  <si>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</si>
  <si>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</si>
  <si>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</si>
  <si>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</si>
  <si>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</si>
  <si>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</si>
  <si>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</si>
  <si>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</si>
  <si>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</si>
  <si>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</si>
  <si>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</si>
  <si>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</si>
  <si>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</si>
  <si>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</si>
  <si>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</si>
  <si>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</si>
  <si>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</si>
  <si>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</si>
  <si>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</si>
  <si>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</si>
  <si>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</si>
  <si>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</si>
  <si>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</si>
  <si>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</si>
  <si>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</si>
  <si>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</si>
  <si>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</si>
  <si>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</si>
  <si>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</si>
  <si>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</si>
  <si>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</si>
  <si>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</si>
  <si>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</si>
  <si>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</si>
  <si>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</si>
  <si>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</si>
  <si>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</si>
  <si>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</si>
  <si>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</si>
  <si>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</si>
  <si>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</si>
  <si>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</si>
  <si>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</si>
  <si>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</si>
  <si>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</si>
  <si>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</si>
  <si>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</si>
  <si>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</si>
  <si>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</si>
  <si>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</si>
  <si>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</si>
  <si>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</si>
  <si>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</si>
  <si>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</si>
  <si>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</si>
  <si>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</si>
  <si>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</si>
  <si>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</si>
  <si>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</si>
  <si>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</si>
  <si>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</si>
  <si>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</si>
  <si>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</si>
  <si>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</si>
  <si>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</si>
  <si>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</si>
  <si>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</si>
  <si>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</si>
  <si>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</si>
  <si>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</si>
  <si>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</si>
  <si>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</si>
  <si>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</si>
  <si>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</si>
  <si>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</si>
  <si>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</si>
  <si>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</si>
  <si>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</si>
  <si>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</si>
  <si>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</si>
  <si>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</si>
  <si>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</si>
  <si>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</si>
  <si>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</si>
  <si>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</si>
  <si>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</si>
  <si>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</si>
  <si>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</si>
  <si>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</si>
  <si>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</si>
  <si>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</si>
  <si>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</si>
  <si>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</si>
  <si>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</si>
  <si>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</si>
  <si>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</si>
  <si>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</si>
  <si>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</si>
  <si>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</si>
  <si>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</si>
  <si>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</si>
  <si>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</si>
  <si>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</si>
  <si>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</si>
  <si>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</si>
  <si>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</si>
  <si>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</si>
  <si>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</si>
  <si>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</si>
  <si>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</si>
  <si>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</si>
  <si>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</si>
  <si>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</si>
  <si>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</si>
  <si>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</si>
  <si>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</si>
  <si>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</si>
  <si>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</si>
  <si>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</si>
  <si>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</si>
  <si>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</si>
  <si>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</si>
  <si>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</si>
  <si>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</si>
  <si>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</si>
  <si>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</si>
  <si>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</si>
  <si>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</si>
  <si>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</si>
  <si>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</si>
  <si>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</si>
  <si>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</si>
  <si>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</si>
  <si>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</si>
  <si>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</si>
  <si>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</si>
  <si>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</si>
  <si>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</si>
  <si>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</si>
  <si>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</si>
  <si>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</si>
  <si>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</si>
  <si>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</si>
  <si>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</si>
  <si>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</si>
  <si>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</si>
  <si>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</si>
  <si>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</si>
  <si>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</si>
  <si>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</si>
  <si>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</si>
  <si>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</si>
  <si>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</si>
  <si>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</si>
  <si>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</si>
  <si>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</si>
  <si>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</si>
  <si>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</si>
  <si>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</si>
  <si>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</si>
  <si>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</si>
  <si>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</si>
  <si>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</si>
  <si>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</si>
  <si>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</si>
  <si>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</si>
  <si>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</si>
  <si>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</si>
  <si>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</si>
  <si>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</si>
  <si>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</si>
  <si>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</si>
  <si>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</si>
  <si>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</si>
  <si>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</si>
  <si>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</si>
  <si>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</si>
  <si>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</si>
  <si>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</si>
  <si>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</si>
  <si>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</si>
  <si>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</si>
  <si>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</si>
  <si>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</si>
  <si>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</si>
  <si>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</si>
  <si>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</si>
  <si>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</si>
  <si>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</si>
  <si>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</si>
  <si>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</si>
  <si>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</si>
  <si>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</si>
  <si>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</si>
  <si>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</si>
  <si>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</si>
  <si>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</si>
  <si>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</si>
  <si>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</si>
  <si>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</si>
  <si>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</si>
  <si>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</si>
  <si>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</si>
  <si>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</si>
  <si>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</si>
  <si>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</si>
  <si>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</si>
  <si>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</si>
  <si>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</si>
  <si>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</si>
  <si>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</si>
  <si>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</si>
  <si>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</si>
  <si>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</si>
  <si>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</si>
  <si>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</si>
  <si>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</si>
  <si>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</si>
  <si>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</si>
  <si>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</si>
  <si>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</si>
  <si>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</si>
  <si>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</si>
  <si>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</si>
  <si>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</si>
  <si>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</si>
  <si>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</si>
  <si>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</si>
  <si>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</si>
  <si>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</si>
  <si>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</si>
  <si>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</si>
  <si>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</si>
  <si>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</si>
  <si>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</si>
  <si>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</si>
  <si>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</si>
  <si>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</si>
  <si>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</si>
  <si>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</si>
  <si>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</si>
  <si>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</si>
  <si>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</si>
  <si>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</si>
  <si>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</si>
  <si>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</si>
  <si>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</si>
  <si>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</si>
  <si>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</si>
  <si>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</si>
  <si>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</si>
  <si>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</si>
  <si>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</si>
  <si>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</si>
  <si>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</si>
  <si>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</si>
  <si>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</si>
  <si>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</si>
  <si>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</si>
  <si>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</si>
  <si>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</si>
  <si>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</si>
  <si>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</si>
  <si>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</si>
  <si>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</si>
  <si>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</si>
  <si>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</si>
  <si>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</si>
  <si>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</si>
  <si>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</si>
  <si>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</si>
  <si>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</si>
  <si>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</si>
  <si>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</si>
  <si>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</si>
  <si>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</si>
  <si>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</si>
  <si>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</si>
  <si>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</si>
  <si>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</si>
  <si>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</si>
  <si>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</si>
  <si>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</si>
  <si>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</si>
  <si>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</si>
  <si>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</si>
  <si>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</si>
  <si>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</si>
  <si>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</si>
  <si>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</si>
  <si>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</si>
  <si>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</si>
  <si>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</si>
  <si>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</si>
  <si>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</si>
  <si>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</si>
  <si>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</si>
  <si>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</si>
  <si>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</si>
  <si>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</si>
  <si>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</si>
  <si>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</si>
  <si>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</si>
  <si>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</si>
  <si>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</si>
  <si>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</si>
  <si>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</si>
  <si>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</si>
  <si>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</si>
  <si>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</si>
  <si>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</si>
  <si>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</si>
  <si>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</si>
  <si>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</si>
  <si>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</si>
  <si>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</si>
  <si>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</si>
  <si>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</si>
  <si>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</si>
  <si>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</si>
  <si>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</si>
  <si>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</si>
  <si>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</si>
  <si>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</si>
  <si>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</si>
  <si>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</si>
  <si>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</si>
  <si>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</si>
  <si>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</si>
  <si>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</si>
  <si>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</si>
  <si>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</si>
  <si>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</si>
  <si>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</si>
  <si>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</si>
  <si>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</si>
  <si>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</si>
  <si>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</si>
  <si>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</si>
  <si>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</si>
  <si>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</si>
  <si>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</si>
  <si>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</si>
  <si>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</si>
  <si>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</si>
  <si>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</si>
  <si>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</si>
  <si>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</si>
  <si>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</si>
  <si>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</si>
  <si>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</si>
  <si>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</si>
  <si>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</si>
  <si>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</si>
  <si>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</si>
  <si>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</si>
  <si>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</si>
  <si>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</si>
  <si>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</si>
  <si>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</si>
  <si>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</si>
  <si>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</si>
  <si>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</si>
  <si>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</si>
  <si>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</si>
  <si>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</si>
  <si>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</si>
  <si>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</si>
  <si>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</si>
  <si>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</si>
  <si>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</si>
  <si>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</si>
  <si>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</si>
  <si>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</si>
  <si>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</si>
  <si>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</si>
  <si>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</si>
  <si>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</si>
  <si>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</si>
  <si>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</si>
  <si>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</si>
  <si>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</si>
  <si>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</si>
  <si>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</si>
  <si>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</si>
  <si>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</si>
  <si>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</si>
  <si>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</si>
  <si>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</si>
  <si>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</si>
  <si>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</si>
  <si>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</si>
  <si>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</si>
  <si>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</si>
  <si>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</si>
  <si>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</si>
  <si>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</si>
  <si>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</si>
  <si>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</si>
  <si>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</si>
  <si>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</si>
  <si>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</si>
  <si>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</si>
  <si>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</si>
  <si>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</si>
  <si>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</si>
  <si>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</si>
  <si>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</si>
  <si>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</si>
  <si>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</si>
  <si>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</si>
  <si>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</si>
  <si>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</si>
  <si>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</si>
  <si>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</si>
  <si>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</si>
  <si>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</si>
  <si>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</si>
  <si>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</si>
  <si>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</si>
  <si>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</si>
  <si>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</si>
  <si>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</si>
  <si>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</si>
  <si>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</si>
  <si>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</si>
  <si>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</si>
  <si>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</si>
  <si>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</si>
  <si>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</si>
  <si>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</si>
  <si>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</si>
  <si>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</si>
  <si>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</si>
  <si>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</si>
  <si>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</si>
  <si>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</si>
  <si>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</si>
  <si>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</si>
  <si>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</si>
  <si>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</si>
  <si>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</si>
  <si>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</si>
  <si>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</si>
  <si>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</si>
  <si>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</si>
  <si>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</si>
  <si>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</si>
  <si>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</si>
  <si>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</si>
  <si>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</si>
  <si>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</si>
  <si>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</si>
  <si>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</si>
  <si>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</si>
  <si>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</si>
  <si>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</si>
  <si>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</si>
  <si>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</si>
  <si>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</si>
  <si>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</si>
  <si>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</si>
  <si>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</si>
  <si>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</si>
  <si>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</si>
  <si>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</si>
  <si>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</si>
  <si>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</si>
  <si>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</si>
  <si>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</si>
  <si>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</si>
  <si>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</si>
  <si>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</si>
  <si>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</si>
  <si>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</si>
  <si>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</si>
  <si>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</si>
  <si>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</si>
  <si>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</si>
  <si>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</si>
  <si>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</si>
  <si>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</si>
  <si>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</si>
  <si>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</si>
  <si>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</si>
  <si>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</si>
  <si>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</si>
  <si>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</si>
  <si>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</si>
  <si>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</si>
  <si>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</si>
  <si>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</si>
  <si>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</si>
  <si>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</si>
  <si>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</si>
  <si>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</si>
  <si>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</si>
  <si>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</si>
  <si>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</si>
  <si>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</si>
  <si>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</si>
  <si>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</si>
  <si>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</si>
  <si>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</si>
  <si>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</si>
  <si>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</si>
  <si>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</si>
  <si>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</si>
  <si>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</si>
  <si>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</si>
  <si>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</si>
  <si>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</si>
  <si>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</si>
  <si>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</si>
  <si>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</si>
  <si>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</si>
  <si>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</si>
  <si>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</si>
  <si>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</si>
  <si>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</si>
  <si>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</si>
  <si>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</si>
  <si>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</si>
  <si>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</si>
  <si>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</si>
  <si>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</si>
  <si>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</si>
  <si>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</si>
  <si>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</si>
  <si>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</si>
  <si>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</si>
  <si>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</si>
  <si>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</si>
  <si>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</si>
  <si>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</si>
  <si>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</si>
  <si>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</si>
  <si>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</si>
  <si>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</si>
  <si>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</si>
  <si>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</si>
  <si>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</si>
  <si>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</si>
  <si>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</si>
  <si>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</si>
  <si>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</si>
  <si>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</si>
  <si>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</si>
  <si>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</si>
  <si>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</si>
  <si>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</si>
  <si>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</si>
  <si>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</si>
  <si>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</si>
  <si>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</si>
  <si>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</si>
  <si>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</si>
  <si>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</si>
  <si>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</si>
  <si>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</si>
  <si>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</si>
  <si>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</si>
  <si>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</si>
  <si>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</si>
  <si>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</si>
  <si>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</si>
  <si>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</si>
  <si>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</si>
  <si>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</si>
  <si>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</si>
  <si>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</si>
  <si>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</si>
  <si>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</si>
  <si>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</si>
  <si>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</si>
  <si>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</si>
  <si>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</si>
  <si>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</si>
  <si>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</si>
  <si>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</si>
  <si>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</si>
  <si>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</si>
  <si>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</si>
  <si>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</si>
  <si>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</si>
  <si>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</si>
  <si>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</si>
  <si>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</si>
  <si>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</si>
  <si>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</si>
  <si>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</si>
  <si>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</si>
  <si>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</si>
  <si>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</si>
  <si>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</si>
  <si>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</si>
  <si>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</si>
  <si>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</si>
  <si>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</si>
  <si>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</si>
  <si>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</si>
  <si>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</si>
  <si>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</si>
  <si>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</si>
  <si>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</si>
  <si>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</si>
  <si>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</si>
  <si>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</si>
  <si>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</si>
  <si>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</si>
  <si>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</si>
  <si>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</si>
  <si>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</si>
  <si>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</si>
  <si>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</si>
  <si>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</si>
  <si>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</si>
  <si>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</si>
  <si>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</si>
  <si>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</si>
  <si>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</si>
  <si>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</si>
  <si>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</si>
  <si>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</si>
  <si>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</si>
  <si>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</si>
  <si>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</si>
  <si>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</si>
  <si>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</si>
  <si>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</si>
  <si>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</si>
  <si>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</si>
  <si>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</si>
  <si>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</si>
  <si>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</si>
  <si>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</si>
  <si>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</si>
  <si>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</si>
  <si>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</si>
  <si>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</si>
  <si>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</si>
  <si>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</si>
  <si>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</si>
  <si>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</si>
  <si>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</si>
  <si>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</si>
  <si>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</si>
  <si>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</si>
  <si>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</si>
  <si>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</si>
  <si>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</si>
  <si>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</si>
  <si>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</si>
  <si>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</si>
  <si>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</si>
  <si>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</si>
  <si>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</si>
  <si>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</si>
  <si>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</si>
  <si>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</si>
  <si>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</si>
  <si>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</si>
  <si>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</si>
  <si>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</si>
  <si>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</si>
  <si>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</si>
  <si>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</si>
  <si>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</si>
  <si>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</si>
  <si>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</si>
  <si>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</si>
  <si>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</si>
  <si>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</si>
  <si>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</si>
  <si>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</si>
  <si>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</si>
  <si>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</si>
  <si>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</si>
  <si>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</si>
  <si>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</si>
  <si>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</si>
  <si>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</si>
  <si>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</si>
  <si>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</si>
  <si>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</si>
  <si>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</si>
  <si>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</si>
  <si>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</si>
  <si>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</si>
  <si>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</si>
  <si>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</si>
  <si>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</si>
  <si>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</si>
  <si>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</si>
  <si>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</si>
  <si>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</si>
  <si>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</si>
  <si>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</si>
  <si>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</si>
  <si>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</si>
  <si>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</si>
  <si>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</si>
  <si>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</si>
  <si>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</si>
  <si>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</si>
  <si>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</si>
  <si>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</si>
  <si>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</si>
  <si>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</si>
  <si>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</si>
  <si>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</si>
  <si>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</si>
  <si>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</si>
  <si>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</si>
  <si>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</si>
  <si>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</si>
  <si>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</si>
  <si>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</si>
  <si>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</si>
  <si>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</si>
  <si>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</si>
  <si>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</si>
  <si>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</si>
  <si>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</si>
  <si>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</si>
  <si>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</si>
  <si>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</si>
  <si>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</si>
  <si>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</si>
  <si>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</si>
  <si>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</si>
  <si>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</si>
  <si>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</si>
  <si>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</si>
  <si>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</si>
  <si>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</si>
  <si>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</si>
  <si>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</si>
  <si>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</si>
  <si>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</si>
  <si>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</si>
  <si>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</si>
  <si>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</si>
  <si>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</si>
  <si>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</si>
  <si>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</si>
  <si>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</si>
  <si>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</si>
  <si>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</si>
  <si>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</si>
  <si>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</si>
  <si>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</si>
  <si>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</si>
  <si>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</si>
  <si>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</si>
  <si>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</si>
  <si>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</si>
  <si>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</si>
  <si>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</si>
  <si>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</si>
  <si>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</si>
  <si>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</si>
  <si>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</si>
  <si>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</si>
  <si>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</si>
  <si>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</si>
  <si>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</si>
  <si>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</si>
  <si>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</si>
  <si>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</si>
  <si>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</si>
  <si>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</si>
  <si>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</si>
  <si>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</si>
  <si>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</si>
  <si>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</si>
  <si>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</si>
  <si>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</si>
  <si>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</si>
  <si>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</si>
  <si>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</si>
  <si>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</si>
  <si>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</si>
  <si>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</si>
  <si>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</si>
  <si>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</si>
  <si>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</si>
  <si>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</si>
  <si>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</si>
  <si>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</si>
  <si>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</si>
  <si>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</si>
  <si>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</si>
  <si>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</si>
  <si>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</si>
  <si>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</si>
  <si>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</si>
  <si>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</si>
  <si>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</si>
  <si>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</si>
  <si>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</si>
  <si>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</si>
  <si>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</si>
  <si>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</si>
  <si>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</si>
  <si>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</si>
  <si>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</si>
  <si>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</si>
  <si>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</si>
  <si>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</si>
  <si>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</si>
  <si>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</si>
  <si>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</si>
  <si>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</si>
  <si>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</si>
  <si>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</si>
  <si>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</si>
  <si>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</si>
  <si>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</si>
  <si>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</si>
  <si>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</si>
  <si>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</si>
  <si>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</si>
  <si>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</si>
  <si>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</si>
  <si>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</si>
  <si>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</si>
  <si>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</si>
  <si>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</si>
  <si>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</si>
  <si>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</si>
  <si>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</si>
  <si>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</si>
  <si>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</si>
  <si>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</si>
  <si>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</si>
  <si>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</si>
  <si>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</si>
  <si>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</si>
  <si>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</si>
  <si>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</si>
  <si>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</si>
  <si>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</si>
  <si>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</si>
  <si>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</si>
  <si>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</si>
  <si>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</si>
  <si>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</si>
  <si>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</si>
  <si>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</si>
  <si>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</si>
  <si>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</si>
  <si>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</si>
  <si>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</si>
  <si>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</si>
  <si>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</si>
  <si>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</si>
  <si>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</si>
  <si>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</si>
  <si>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</si>
  <si>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</si>
  <si>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</si>
  <si>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</si>
  <si>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</si>
  <si>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</si>
  <si>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</si>
  <si>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</si>
  <si>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</si>
  <si>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</si>
  <si>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</si>
  <si>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</si>
  <si>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</si>
  <si>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</si>
  <si>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</si>
  <si>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</si>
  <si>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</si>
  <si>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</si>
  <si>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</si>
  <si>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</si>
  <si>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</si>
  <si>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</si>
  <si>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</si>
  <si>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</si>
  <si>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</si>
  <si>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</si>
  <si>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</si>
  <si>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</si>
  <si>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</si>
  <si>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</si>
  <si>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</si>
  <si>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</si>
  <si>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</si>
  <si>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</si>
  <si>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</si>
  <si>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</si>
  <si>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</si>
  <si>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</si>
  <si>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</si>
  <si>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</si>
  <si>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</si>
  <si>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</si>
  <si>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</si>
  <si>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</si>
  <si>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</si>
  <si>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</si>
  <si>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</si>
  <si>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</si>
  <si>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</si>
  <si>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</si>
  <si>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</si>
  <si>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</si>
  <si>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</si>
  <si>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</si>
  <si>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</si>
  <si>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</si>
  <si>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</si>
  <si>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</si>
  <si>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</si>
  <si>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</si>
  <si>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</si>
  <si>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</si>
  <si>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</si>
  <si>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</si>
  <si>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</si>
  <si>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</si>
  <si>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</si>
  <si>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</si>
  <si>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</si>
  <si>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</si>
  <si>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</si>
  <si>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</si>
  <si>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</si>
  <si>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</si>
  <si>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</si>
  <si>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</si>
  <si>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</si>
  <si>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</si>
  <si>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</si>
  <si>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</si>
  <si>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</si>
  <si>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</si>
  <si>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</si>
  <si>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</si>
  <si>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</si>
  <si>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</si>
  <si>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</si>
  <si>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</si>
  <si>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</si>
  <si>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</si>
  <si>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</si>
  <si>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</si>
  <si>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</si>
  <si>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</si>
  <si>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</si>
  <si>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</si>
  <si>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</si>
  <si>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</si>
  <si>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</si>
  <si>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</si>
  <si>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</si>
  <si>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</si>
  <si>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</si>
  <si>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</si>
  <si>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</si>
  <si>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</si>
  <si>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</si>
  <si>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</si>
  <si>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</si>
  <si>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</si>
  <si>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</si>
  <si>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</si>
  <si>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</si>
  <si>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</si>
  <si>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</si>
  <si>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</si>
  <si>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</si>
  <si>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</si>
  <si>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</si>
  <si>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</si>
  <si>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</si>
  <si>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</si>
  <si>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</si>
  <si>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</si>
  <si>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</si>
  <si>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</si>
  <si>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</si>
  <si>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</si>
  <si>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</si>
  <si>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</si>
  <si>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</si>
  <si>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</si>
  <si>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</si>
  <si>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</si>
  <si>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</si>
  <si>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</si>
  <si>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</si>
  <si>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</si>
  <si>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</si>
  <si>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</si>
  <si>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</si>
  <si>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</si>
  <si>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</si>
  <si>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</si>
  <si>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</si>
  <si>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</si>
  <si>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</si>
  <si>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</si>
  <si>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</si>
  <si>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</si>
  <si>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</si>
  <si>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</si>
  <si>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</si>
  <si>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</si>
  <si>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</si>
  <si>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</si>
  <si>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</si>
  <si>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</si>
  <si>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</si>
  <si>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</si>
  <si>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</si>
  <si>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</si>
  <si>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</si>
  <si>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</si>
  <si>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</si>
  <si>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</si>
  <si>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</si>
  <si>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</si>
  <si>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</si>
  <si>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</si>
  <si>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</si>
  <si>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</si>
  <si>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</si>
  <si>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</si>
  <si>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</si>
  <si>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</si>
  <si>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</si>
  <si>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</si>
  <si>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</si>
  <si>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</si>
  <si>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</si>
  <si>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</si>
  <si>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</si>
  <si>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</si>
  <si>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</si>
  <si>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</si>
  <si>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</si>
  <si>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</si>
  <si>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</si>
  <si>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</si>
  <si>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</si>
  <si>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</si>
  <si>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</si>
  <si>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</si>
  <si>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</si>
  <si>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</si>
  <si>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</si>
  <si>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</si>
  <si>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</si>
  <si>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</si>
  <si>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</si>
  <si>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</si>
  <si>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</si>
  <si>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</si>
  <si>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</si>
  <si>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</si>
  <si>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</si>
  <si>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</si>
  <si>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</si>
  <si>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</si>
  <si>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</si>
  <si>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</si>
  <si>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</si>
  <si>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</si>
  <si>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</si>
  <si>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</si>
  <si>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</si>
  <si>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</si>
  <si>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</si>
  <si>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</si>
  <si>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</si>
  <si>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</si>
  <si>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</si>
  <si>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</si>
  <si>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</si>
  <si>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</si>
  <si>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</si>
  <si>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</si>
  <si>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</si>
  <si>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</si>
  <si>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</si>
  <si>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</si>
  <si>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</si>
  <si>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</si>
  <si>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</si>
  <si>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</si>
  <si>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</si>
  <si>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</si>
  <si>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</si>
  <si>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</si>
  <si>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</si>
  <si>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</si>
  <si>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</si>
  <si>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</si>
  <si>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</si>
  <si>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</si>
  <si>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</si>
  <si>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</si>
  <si>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</si>
  <si>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</si>
  <si>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</si>
  <si>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</si>
  <si>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</si>
  <si>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</si>
  <si>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</si>
  <si>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</si>
  <si>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</si>
  <si>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</si>
  <si>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</si>
  <si>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</si>
  <si>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</si>
  <si>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</si>
  <si>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</si>
  <si>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</si>
  <si>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</si>
  <si>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</si>
  <si>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</si>
  <si>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</si>
  <si>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</si>
  <si>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</si>
  <si>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</si>
  <si>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</si>
  <si>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</si>
  <si>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</si>
  <si>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</si>
  <si>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</si>
  <si>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</si>
  <si>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</si>
  <si>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</si>
  <si>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</si>
  <si>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</si>
  <si>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</si>
  <si>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</si>
  <si>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</si>
  <si>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</si>
  <si>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</si>
  <si>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</si>
  <si>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</si>
  <si>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</si>
  <si>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</si>
  <si>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</si>
  <si>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</si>
  <si>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</si>
  <si>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</si>
  <si>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</si>
  <si>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</si>
  <si>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</si>
  <si>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</si>
  <si>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</si>
  <si>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</si>
  <si>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</si>
  <si>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</si>
  <si>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</si>
  <si>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</si>
  <si>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</si>
  <si>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</si>
  <si>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</si>
  <si>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</si>
  <si>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</si>
  <si>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</si>
  <si>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</si>
  <si>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</si>
  <si>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</si>
  <si>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</si>
  <si>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</si>
  <si>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</si>
  <si>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</si>
  <si>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</si>
  <si>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</si>
  <si>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</si>
  <si>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</si>
  <si>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</si>
  <si>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</si>
  <si>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</si>
  <si>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</si>
  <si>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</si>
  <si>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</si>
  <si>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</si>
  <si>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</si>
  <si>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</si>
  <si>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</si>
  <si>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</si>
  <si>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</si>
  <si>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</si>
  <si>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</si>
  <si>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</si>
  <si>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</si>
  <si>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</si>
  <si>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</si>
  <si>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</si>
  <si>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</si>
  <si>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</si>
  <si>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</si>
  <si>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</si>
  <si>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</si>
  <si>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</si>
  <si>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</si>
  <si>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</si>
  <si>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</si>
  <si>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</si>
  <si>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</si>
  <si>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</si>
  <si>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</si>
  <si>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</si>
  <si>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</si>
  <si>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</si>
  <si>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</si>
  <si>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</si>
  <si>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</si>
  <si>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</si>
  <si>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</si>
  <si>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</si>
  <si>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</si>
  <si>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</si>
  <si>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</si>
  <si>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</si>
  <si>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</si>
  <si>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</si>
  <si>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</si>
  <si>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</si>
  <si>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</si>
  <si>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</si>
  <si>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</si>
  <si>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</si>
  <si>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</si>
  <si>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</si>
  <si>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</si>
  <si>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</si>
  <si>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</si>
  <si>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</si>
  <si>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</si>
  <si>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</si>
  <si>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</si>
  <si>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</si>
  <si>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</si>
  <si>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</si>
  <si>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</si>
  <si>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</si>
  <si>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</si>
  <si>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</si>
  <si>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</si>
  <si>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</si>
  <si>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</si>
  <si>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</si>
  <si>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</si>
  <si>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</si>
  <si>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</si>
  <si>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</si>
  <si>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</si>
  <si>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</si>
  <si>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</si>
  <si>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</si>
  <si>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</si>
  <si>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</si>
  <si>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</si>
  <si>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</si>
  <si>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</si>
  <si>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</si>
  <si>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</si>
  <si>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</si>
  <si>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</si>
  <si>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</si>
  <si>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</si>
  <si>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</si>
  <si>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</si>
  <si>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</si>
  <si>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</si>
  <si>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</si>
  <si>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</si>
  <si>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</si>
  <si>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</si>
  <si>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</si>
  <si>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</si>
  <si>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</si>
  <si>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</si>
  <si>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</si>
  <si>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</si>
  <si>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</si>
  <si>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</si>
  <si>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</si>
  <si>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</si>
  <si>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</si>
  <si>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</si>
  <si>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</si>
  <si>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</si>
  <si>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</si>
  <si>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</si>
  <si>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</si>
  <si>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</si>
  <si>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</si>
  <si>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</si>
  <si>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</si>
  <si>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</si>
  <si>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</si>
  <si>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</si>
  <si>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</si>
  <si>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</si>
  <si>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</si>
  <si>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</si>
  <si>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</si>
  <si>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</si>
  <si>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</si>
  <si>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</si>
  <si>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</si>
  <si>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</si>
  <si>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</si>
  <si>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</si>
  <si>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</si>
  <si>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</si>
  <si>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</si>
  <si>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</si>
  <si>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</si>
  <si>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</si>
  <si>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</si>
  <si>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</si>
  <si>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</si>
  <si>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</si>
  <si>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</si>
  <si>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</si>
  <si>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</si>
  <si>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</si>
  <si>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</si>
  <si>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</si>
  <si>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</si>
  <si>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</si>
  <si>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</si>
  <si>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</si>
  <si>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</si>
  <si>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</si>
  <si>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</si>
  <si>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</si>
  <si>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</si>
  <si>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</si>
  <si>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</si>
  <si>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</si>
  <si>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</si>
  <si>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</si>
  <si>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</si>
  <si>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</si>
  <si>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</si>
  <si>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</si>
  <si>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</si>
  <si>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</si>
  <si>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</si>
  <si>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</si>
  <si>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</si>
  <si>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</si>
  <si>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</si>
  <si>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</si>
  <si>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</si>
  <si>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</si>
  <si>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</si>
  <si>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</si>
  <si>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</si>
  <si>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</si>
  <si>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</si>
  <si>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</si>
  <si>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</si>
  <si>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</si>
  <si>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</si>
  <si>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</si>
  <si>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</si>
  <si>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</si>
  <si>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</si>
  <si>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</si>
  <si>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</si>
  <si>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</si>
  <si>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</si>
  <si>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</si>
  <si>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</si>
  <si>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</si>
  <si>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</si>
  <si>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</si>
  <si>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</si>
  <si>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</si>
  <si>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</si>
  <si>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</si>
  <si>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</si>
  <si>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</si>
  <si>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</si>
  <si>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</si>
  <si>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</si>
  <si>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</si>
  <si>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</si>
  <si>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</si>
  <si>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</si>
  <si>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</si>
  <si>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</si>
  <si>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</si>
  <si>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</si>
  <si>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</si>
  <si>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</si>
  <si>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</si>
  <si>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</si>
  <si>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</si>
  <si>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</si>
  <si>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</si>
  <si>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</si>
  <si>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</si>
  <si>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</si>
  <si>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</si>
  <si>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</si>
  <si>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</si>
  <si>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</si>
  <si>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</si>
  <si>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</si>
  <si>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</si>
  <si>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</si>
  <si>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</si>
  <si>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</si>
  <si>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</si>
  <si>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</si>
  <si>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</si>
  <si>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</si>
  <si>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</si>
  <si>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</si>
  <si>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</si>
  <si>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</si>
  <si>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</si>
  <si>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</si>
  <si>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</si>
  <si>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</si>
  <si>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</si>
  <si>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</si>
  <si>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</si>
  <si>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</si>
  <si>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</si>
  <si>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</si>
  <si>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</si>
  <si>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</si>
  <si>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</si>
  <si>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</si>
  <si>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</si>
  <si>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</si>
  <si>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</si>
  <si>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</si>
  <si>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</si>
  <si>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</si>
  <si>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</si>
  <si>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</si>
  <si>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</si>
  <si>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</si>
  <si>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</si>
  <si>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</si>
  <si>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</si>
  <si>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</si>
  <si>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</si>
  <si>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</si>
  <si>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</si>
  <si>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</si>
  <si>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</si>
  <si>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</si>
  <si>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</si>
  <si>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</si>
  <si>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</si>
  <si>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</si>
  <si>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</si>
  <si>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</si>
  <si>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</si>
  <si>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</si>
  <si>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</si>
  <si>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</si>
  <si>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</si>
  <si>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</si>
  <si>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</si>
  <si>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</si>
  <si>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</si>
  <si>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</si>
  <si>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</si>
  <si>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</si>
  <si>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</si>
  <si>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</si>
  <si>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</si>
  <si>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</si>
  <si>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</si>
  <si>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</si>
  <si>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</si>
  <si>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</si>
  <si>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</si>
  <si>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</si>
  <si>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</si>
  <si>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</si>
  <si>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</si>
  <si>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</si>
  <si>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</si>
  <si>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</si>
  <si>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</si>
  <si>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</si>
  <si>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</si>
  <si>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</si>
  <si>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</si>
  <si>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</si>
  <si>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</si>
  <si>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</si>
  <si>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</si>
  <si>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</si>
  <si>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</si>
  <si>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</si>
  <si>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</si>
  <si>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</si>
  <si>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</si>
  <si>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</si>
  <si>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</si>
  <si>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</si>
  <si>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</si>
  <si>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</si>
  <si>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</si>
  <si>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</si>
  <si>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</si>
  <si>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</si>
  <si>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</si>
  <si>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</si>
  <si>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</si>
  <si>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</si>
  <si>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</si>
  <si>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</si>
  <si>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</si>
  <si>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</si>
  <si>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</si>
  <si>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</si>
  <si>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</si>
  <si>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</si>
  <si>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</si>
  <si>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</si>
  <si>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</si>
  <si>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</si>
  <si>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</si>
  <si>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</si>
  <si>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</si>
  <si>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</si>
  <si>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</si>
  <si>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</si>
  <si>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</si>
  <si>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</si>
  <si>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</si>
  <si>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</si>
  <si>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</si>
  <si>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</si>
  <si>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</si>
  <si>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</si>
  <si>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</si>
  <si>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</si>
  <si>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</si>
  <si>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</si>
  <si>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</si>
  <si>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</si>
  <si>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</si>
  <si>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</si>
  <si>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</si>
  <si>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</si>
  <si>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</si>
  <si>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</si>
  <si>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</si>
  <si>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</si>
  <si>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</si>
  <si>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</si>
  <si>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</si>
  <si>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</si>
  <si>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</si>
  <si>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</si>
  <si>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</si>
  <si>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</si>
  <si>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</si>
  <si>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</si>
  <si>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</si>
  <si>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</si>
  <si>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</si>
  <si>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</si>
  <si>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</si>
  <si>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</si>
  <si>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</si>
  <si>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</si>
  <si>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</si>
  <si>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</si>
  <si>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</si>
  <si>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</si>
  <si>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</si>
  <si>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</si>
  <si>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</si>
  <si>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</si>
  <si>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</si>
  <si>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</si>
  <si>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</si>
  <si>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</si>
  <si>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</si>
  <si>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</si>
  <si>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</si>
  <si>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</si>
  <si>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</si>
  <si>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</si>
  <si>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</si>
  <si>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</si>
  <si>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</si>
  <si>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</si>
  <si>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</si>
  <si>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</si>
  <si>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</si>
  <si>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</si>
  <si>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</si>
  <si>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</si>
  <si>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</si>
  <si>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</si>
  <si>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</si>
  <si>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</si>
  <si>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</si>
  <si>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</si>
  <si>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</si>
  <si>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</si>
  <si>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</si>
  <si>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</si>
  <si>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</si>
  <si>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</si>
  <si>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</si>
  <si>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</si>
  <si>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</si>
  <si>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</si>
  <si>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</si>
  <si>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</si>
  <si>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</si>
  <si>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</si>
  <si>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</si>
  <si>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</si>
  <si>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</si>
  <si>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</si>
  <si>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</si>
  <si>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</si>
  <si>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</si>
  <si>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</si>
  <si>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</si>
  <si>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</si>
  <si>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</si>
  <si>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</si>
  <si>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</si>
  <si>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</si>
  <si>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</si>
  <si>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</si>
  <si>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</si>
  <si>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</si>
  <si>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</si>
  <si>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</si>
  <si>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</si>
  <si>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</si>
  <si>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</si>
  <si>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</si>
  <si>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</si>
  <si>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</si>
  <si>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</si>
  <si>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</si>
  <si>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</si>
  <si>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</si>
  <si>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</si>
  <si>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</si>
  <si>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</si>
  <si>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</si>
  <si>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</si>
  <si>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</si>
  <si>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</si>
  <si>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</si>
  <si>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</si>
  <si>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</si>
  <si>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</si>
  <si>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</si>
  <si>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</si>
  <si>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</si>
  <si>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</si>
  <si>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</si>
  <si>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</si>
  <si>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</si>
  <si>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</si>
  <si>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</si>
  <si>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</si>
  <si>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</si>
  <si>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</si>
  <si>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</si>
  <si>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</si>
  <si>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</si>
  <si>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</si>
  <si>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</si>
  <si>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</si>
  <si>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</si>
  <si>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</si>
  <si>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</si>
  <si>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</si>
  <si>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</si>
  <si>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</si>
  <si>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</si>
  <si>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</si>
  <si>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</si>
  <si>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</si>
  <si>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</si>
  <si>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</si>
  <si>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</si>
  <si>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</si>
  <si>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</si>
  <si>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</si>
  <si>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</si>
  <si>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</si>
  <si>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</si>
  <si>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</si>
  <si>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</si>
  <si>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</si>
  <si>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</si>
  <si>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</si>
  <si>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</si>
  <si>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</si>
  <si>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</si>
  <si>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</si>
  <si>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</si>
  <si>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</si>
  <si>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</si>
  <si>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</si>
  <si>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</si>
  <si>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</si>
  <si>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</si>
  <si>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</si>
  <si>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</si>
  <si>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</si>
  <si>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</si>
  <si>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</si>
  <si>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</si>
  <si>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</si>
  <si>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</si>
  <si>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</si>
  <si>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</si>
  <si>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</si>
  <si>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</si>
  <si>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</si>
  <si>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</si>
  <si>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</si>
  <si>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</si>
  <si>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</si>
  <si>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</si>
  <si>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</si>
  <si>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</si>
  <si>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</si>
  <si>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</si>
  <si>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</si>
  <si>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</si>
  <si>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</si>
  <si>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</si>
  <si>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</si>
  <si>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</si>
  <si>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</si>
  <si>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</si>
  <si>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</si>
  <si>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</si>
  <si>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</si>
  <si>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</si>
  <si>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</si>
  <si>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</si>
  <si>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</si>
  <si>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</si>
  <si>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</si>
  <si>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</si>
  <si>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</si>
  <si>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</si>
  <si>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</si>
  <si>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</si>
  <si>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</si>
  <si>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</si>
  <si>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</si>
  <si>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</si>
  <si>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</si>
  <si>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</si>
  <si>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</si>
  <si>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</si>
  <si>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</si>
  <si>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</si>
  <si>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</si>
  <si>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</si>
  <si>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</si>
  <si>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</si>
  <si>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</si>
  <si>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</si>
  <si>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</si>
  <si>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</si>
  <si>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</si>
  <si>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</si>
  <si>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</si>
  <si>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</si>
  <si>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</si>
  <si>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</si>
  <si>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</si>
  <si>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</si>
  <si>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</si>
  <si>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</si>
  <si>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</si>
  <si>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</si>
  <si>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</si>
  <si>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</si>
  <si>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</si>
  <si>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</si>
  <si>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</si>
  <si>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</si>
  <si>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</si>
  <si>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</si>
  <si>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</si>
  <si>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</si>
  <si>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</si>
  <si>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</si>
  <si>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</si>
  <si>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</si>
  <si>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</si>
  <si>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</si>
  <si>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</si>
  <si>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</si>
  <si>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</si>
  <si>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</si>
  <si>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</si>
  <si>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</si>
  <si>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</si>
  <si>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</si>
  <si>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</si>
  <si>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</si>
  <si>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</si>
  <si>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</si>
  <si>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</si>
  <si>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</si>
  <si>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</si>
  <si>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</si>
  <si>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</si>
  <si>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</si>
  <si>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</si>
  <si>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</si>
  <si>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</si>
  <si>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</si>
  <si>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</si>
  <si>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</si>
  <si>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</si>
  <si>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</si>
  <si>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</si>
  <si>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</si>
  <si>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</si>
  <si>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</si>
  <si>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</si>
  <si>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</si>
  <si>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</si>
  <si>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</si>
  <si>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</si>
  <si>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</si>
  <si>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</si>
  <si>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</si>
  <si>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</si>
  <si>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</si>
  <si>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</si>
  <si>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</si>
  <si>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</si>
  <si>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</si>
  <si>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</si>
  <si>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</si>
  <si>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</si>
  <si>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</si>
  <si>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</si>
  <si>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</si>
  <si>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</si>
  <si>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</si>
  <si>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</si>
  <si>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</si>
  <si>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</si>
  <si>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</si>
  <si>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</si>
  <si>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</si>
  <si>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</si>
  <si>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</si>
  <si>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</si>
  <si>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</si>
  <si>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</si>
  <si>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</si>
  <si>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</si>
  <si>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</si>
  <si>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</si>
  <si>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</si>
  <si>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</si>
  <si>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</si>
  <si>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</si>
  <si>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</si>
  <si>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</si>
  <si>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</si>
  <si>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</si>
  <si>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</si>
  <si>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</si>
  <si>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</si>
  <si>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</si>
  <si>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</si>
  <si>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</si>
  <si>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</si>
  <si>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</si>
  <si>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</si>
  <si>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</si>
  <si>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</si>
  <si>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</si>
  <si>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</si>
  <si>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</si>
  <si>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</si>
  <si>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</si>
  <si>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</si>
  <si>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</si>
  <si>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</si>
  <si>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</si>
  <si>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</si>
  <si>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</si>
  <si>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</si>
  <si>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</si>
  <si>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</si>
  <si>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</si>
  <si>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</si>
  <si>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</si>
  <si>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</si>
  <si>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</si>
  <si>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</si>
  <si>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</si>
  <si>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</si>
  <si>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</si>
  <si>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</si>
  <si>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</si>
  <si>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</si>
  <si>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</si>
  <si>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</si>
  <si>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</si>
  <si>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</si>
  <si>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</si>
  <si>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</si>
  <si>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</si>
  <si>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</si>
  <si>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</si>
  <si>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</si>
  <si>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</si>
  <si>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</si>
  <si>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</si>
  <si>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</si>
  <si>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</si>
  <si>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</si>
  <si>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</si>
  <si>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</si>
  <si>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</si>
  <si>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</si>
  <si>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</si>
  <si>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</si>
  <si>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</si>
  <si>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</si>
  <si>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</si>
  <si>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</si>
  <si>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</si>
  <si>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</si>
  <si>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</si>
  <si>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</si>
  <si>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</si>
  <si>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</si>
  <si>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</si>
  <si>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</si>
  <si>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</si>
  <si>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</si>
  <si>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</si>
  <si>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</si>
  <si>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</si>
  <si>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</si>
  <si>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</si>
  <si>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</si>
  <si>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</si>
  <si>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</si>
  <si>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</si>
  <si>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</si>
  <si>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</si>
  <si>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</si>
  <si>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</si>
  <si>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</si>
  <si>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</si>
  <si>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</si>
  <si>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</si>
  <si>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</si>
  <si>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</si>
  <si>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</si>
  <si>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</si>
  <si>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</si>
  <si>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</si>
  <si>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</si>
  <si>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</si>
  <si>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</si>
  <si>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</si>
  <si>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</si>
  <si>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</si>
  <si>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</si>
  <si>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</si>
  <si>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</si>
  <si>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</si>
  <si>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</si>
  <si>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</si>
  <si>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</si>
  <si>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</si>
  <si>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</si>
  <si>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</si>
  <si>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</si>
  <si>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</si>
  <si>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</si>
  <si>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</si>
  <si>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</si>
  <si>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</si>
  <si>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</si>
  <si>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</si>
  <si>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</si>
  <si>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</si>
  <si>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</si>
  <si>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</si>
  <si>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</si>
  <si>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</si>
  <si>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</si>
  <si>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</si>
  <si>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</si>
  <si>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</si>
  <si>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</si>
  <si>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</si>
  <si>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</si>
  <si>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</si>
  <si>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</si>
  <si>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</si>
  <si>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</si>
  <si>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</si>
  <si>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</si>
  <si>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</si>
  <si>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</si>
  <si>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</si>
  <si>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</si>
  <si>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</si>
  <si>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</si>
  <si>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</si>
  <si>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</si>
  <si>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</si>
  <si>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</si>
  <si>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</si>
  <si>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</si>
  <si>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</si>
  <si>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</si>
  <si>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</si>
  <si>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</si>
  <si>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</si>
  <si>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</si>
  <si>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</si>
  <si>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</si>
  <si>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</si>
  <si>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</si>
  <si>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</si>
  <si>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</si>
  <si>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</si>
  <si>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</si>
  <si>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</si>
  <si>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</si>
  <si>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</si>
  <si>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</si>
  <si>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</si>
  <si>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</si>
  <si>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</si>
  <si>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</si>
  <si>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</si>
  <si>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</si>
  <si>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</si>
  <si>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</si>
  <si>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</si>
  <si>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</si>
  <si>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</si>
  <si>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</si>
  <si>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</si>
  <si>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</si>
  <si>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</si>
  <si>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</si>
  <si>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</si>
  <si>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</si>
  <si>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</si>
  <si>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</si>
  <si>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</si>
  <si>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</si>
  <si>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</si>
  <si>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</si>
  <si>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</si>
  <si>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</si>
  <si>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</si>
  <si>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</si>
  <si>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</si>
  <si>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</si>
  <si>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</si>
  <si>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</si>
  <si>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</si>
  <si>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</si>
  <si>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</si>
  <si>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</si>
  <si>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</si>
  <si>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</si>
  <si>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</si>
  <si>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</si>
  <si>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</si>
  <si>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</si>
  <si>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</si>
  <si>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</si>
  <si>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</si>
  <si>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</si>
  <si>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</si>
  <si>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</si>
  <si>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</si>
  <si>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</si>
  <si>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</si>
  <si>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</si>
  <si>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</si>
  <si>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</si>
  <si>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</si>
  <si>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</si>
  <si>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</si>
  <si>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</si>
  <si>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</si>
  <si>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</si>
  <si>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</si>
  <si>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</si>
  <si>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</si>
  <si>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</si>
  <si>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</si>
  <si>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</si>
  <si>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</si>
  <si>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</si>
  <si>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</si>
  <si>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</si>
  <si>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</si>
  <si>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</si>
  <si>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</si>
  <si>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</si>
  <si>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</si>
  <si>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</si>
  <si>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</si>
  <si>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</si>
  <si>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</si>
  <si>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</si>
  <si>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</si>
  <si>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</si>
  <si>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</si>
  <si>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</si>
  <si>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</si>
  <si>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</si>
  <si>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</si>
  <si>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</si>
  <si>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</si>
  <si>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</si>
  <si>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</si>
  <si>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</si>
  <si>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</si>
  <si>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</si>
  <si>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</si>
  <si>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</si>
  <si>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</si>
  <si>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</si>
  <si>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</si>
  <si>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</si>
  <si>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</si>
  <si>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</si>
  <si>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</si>
  <si>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</si>
  <si>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</si>
  <si>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</si>
  <si>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</si>
  <si>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</si>
  <si>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</si>
  <si>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</si>
  <si>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</si>
  <si>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</si>
  <si>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</si>
  <si>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</si>
  <si>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</si>
  <si>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</si>
  <si>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</si>
  <si>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</si>
  <si>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</si>
  <si>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</si>
  <si>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</si>
  <si>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</si>
  <si>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</si>
  <si>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</si>
  <si>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</si>
  <si>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</si>
  <si>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</si>
  <si>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</si>
  <si>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</si>
  <si>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</si>
  <si>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</si>
  <si>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</si>
  <si>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</si>
  <si>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</si>
  <si>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</si>
  <si>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</si>
  <si>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</si>
  <si>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</si>
  <si>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</si>
  <si>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</si>
  <si>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</si>
  <si>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</si>
  <si>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</si>
  <si>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</si>
  <si>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</si>
  <si>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</si>
  <si>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</si>
  <si>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</si>
  <si>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</si>
  <si>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</si>
  <si>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</si>
  <si>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</si>
  <si>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</si>
  <si>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</si>
  <si>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</si>
  <si>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</si>
  <si>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</si>
  <si>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</si>
  <si>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</si>
  <si>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</si>
  <si>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</si>
  <si>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</si>
  <si>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</si>
  <si>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</si>
  <si>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</si>
  <si>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</si>
  <si>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</si>
  <si>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</si>
  <si>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</si>
  <si>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</si>
  <si>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</si>
  <si>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</si>
  <si>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</si>
  <si>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</si>
  <si>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</si>
  <si>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</si>
  <si>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</si>
  <si>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</si>
  <si>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</si>
  <si>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</si>
  <si>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</si>
  <si>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</si>
  <si>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</si>
  <si>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</si>
  <si>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</si>
  <si>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</si>
  <si>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</si>
  <si>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</si>
  <si>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</si>
  <si>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</si>
  <si>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</si>
  <si>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</si>
  <si>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</si>
  <si>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</si>
  <si>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</si>
  <si>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</si>
  <si>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</si>
  <si>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</si>
  <si>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</si>
  <si>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</si>
  <si>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</si>
  <si>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</si>
  <si>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</si>
  <si>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</si>
  <si>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</si>
  <si>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</si>
  <si>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</si>
  <si>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</si>
  <si>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</si>
  <si>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</si>
  <si>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</si>
  <si>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</si>
  <si>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</si>
  <si>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</si>
  <si>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</si>
  <si>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</si>
  <si>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</si>
  <si>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</si>
  <si>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</si>
  <si>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</si>
  <si>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</si>
  <si>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</si>
  <si>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</si>
  <si>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</si>
  <si>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</si>
  <si>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</si>
  <si>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</si>
  <si>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</si>
  <si>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</si>
  <si>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</si>
  <si>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</si>
  <si>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</si>
  <si>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</si>
  <si>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</si>
  <si>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</si>
  <si>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</si>
  <si>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</si>
  <si>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</si>
  <si>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</si>
  <si>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</si>
  <si>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</si>
  <si>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</si>
  <si>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</si>
  <si>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</si>
  <si>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</si>
  <si>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</si>
  <si>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</si>
  <si>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</si>
  <si>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</si>
  <si>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</si>
  <si>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</si>
  <si>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</si>
  <si>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</si>
  <si>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</si>
  <si>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</si>
  <si>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</si>
  <si>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</si>
  <si>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</si>
  <si>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</si>
  <si>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</si>
  <si>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</si>
  <si>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</si>
  <si>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</si>
  <si>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</si>
  <si>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</si>
  <si>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</si>
  <si>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</si>
  <si>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</si>
  <si>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</si>
  <si>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</si>
  <si>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</si>
  <si>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</si>
  <si>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</si>
  <si>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</si>
  <si>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</si>
  <si>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</si>
  <si>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</si>
  <si>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</si>
  <si>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</si>
  <si>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</si>
  <si>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</si>
  <si>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</si>
  <si>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</si>
  <si>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</si>
  <si>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</si>
  <si>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</si>
  <si>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</si>
  <si>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</si>
  <si>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</si>
  <si>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</si>
  <si>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</si>
  <si>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</si>
  <si>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</si>
  <si>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</si>
  <si>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</si>
  <si>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</si>
  <si>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</si>
  <si>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</si>
  <si>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</si>
  <si>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</si>
  <si>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</si>
  <si>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</si>
  <si>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</si>
  <si>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</si>
  <si>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</si>
  <si>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</si>
  <si>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</si>
  <si>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</si>
  <si>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</si>
  <si>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</si>
  <si>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</si>
  <si>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</si>
  <si>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</si>
  <si>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</si>
  <si>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</si>
  <si>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</si>
  <si>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</si>
  <si>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</si>
  <si>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</si>
  <si>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</si>
  <si>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</si>
  <si>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</si>
  <si>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</si>
  <si>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</si>
  <si>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</si>
  <si>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</si>
  <si>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</si>
  <si>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</si>
  <si>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</si>
  <si>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</si>
  <si>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</si>
  <si>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</si>
  <si>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</si>
  <si>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</si>
  <si>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</si>
  <si>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</si>
  <si>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</si>
  <si>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</si>
  <si>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</si>
  <si>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</si>
  <si>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</si>
  <si>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</si>
  <si>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</si>
  <si>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</si>
  <si>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</si>
  <si>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</si>
  <si>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</si>
  <si>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</si>
  <si>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</si>
  <si>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</si>
  <si>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</si>
  <si>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</si>
  <si>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</si>
  <si>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</si>
  <si>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</si>
  <si>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</si>
  <si>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</si>
  <si>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</si>
  <si>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</si>
  <si>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</si>
  <si>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</si>
  <si>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</si>
  <si>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</si>
  <si>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</si>
  <si>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</si>
  <si>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</si>
  <si>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</si>
  <si>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</si>
  <si>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</si>
  <si>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</si>
  <si>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</si>
  <si>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</si>
  <si>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</si>
  <si>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</si>
  <si>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</si>
  <si>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</si>
  <si>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</si>
  <si>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</si>
  <si>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</si>
  <si>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</si>
  <si>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</si>
  <si>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</si>
  <si>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</si>
  <si>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</si>
  <si>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</si>
  <si>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</si>
  <si>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</si>
  <si>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</si>
  <si>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</si>
  <si>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</si>
  <si>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</si>
  <si>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</si>
  <si>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</si>
  <si>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</si>
  <si>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</si>
  <si>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</si>
  <si>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</si>
  <si>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</si>
  <si>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</si>
  <si>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</si>
  <si>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</si>
  <si>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</si>
  <si>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</si>
  <si>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</si>
  <si>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</si>
  <si>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</si>
  <si>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</si>
  <si>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</si>
  <si>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</si>
  <si>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</si>
  <si>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</si>
  <si>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</si>
  <si>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</si>
  <si>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</si>
  <si>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</si>
  <si>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</si>
  <si>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</si>
  <si>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</si>
  <si>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</si>
  <si>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</si>
  <si>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</si>
  <si>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</si>
  <si>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</si>
  <si>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</si>
  <si>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</si>
  <si>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</si>
  <si>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</si>
  <si>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</si>
  <si>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</si>
  <si>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</si>
  <si>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</si>
  <si>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</si>
  <si>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</si>
  <si>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</si>
  <si>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</si>
  <si>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</si>
  <si>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</si>
  <si>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</si>
  <si>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</si>
  <si>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</si>
  <si>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</si>
  <si>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</si>
  <si>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</si>
  <si>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</si>
  <si>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</si>
  <si>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</si>
  <si>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</si>
  <si>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</si>
  <si>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</si>
  <si>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</si>
  <si>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</si>
  <si>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</si>
  <si>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</si>
  <si>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</si>
  <si>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</si>
  <si>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</si>
  <si>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</si>
  <si>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</si>
  <si>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</si>
  <si>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</si>
  <si>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</si>
  <si>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</si>
  <si>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</si>
  <si>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</si>
  <si>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</si>
  <si>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</si>
  <si>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</si>
  <si>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</si>
  <si>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</si>
  <si>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</si>
  <si>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</si>
  <si>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</si>
  <si>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</si>
  <si>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</si>
  <si>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</si>
  <si>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</si>
  <si>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</si>
  <si>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</si>
  <si>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</si>
  <si>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</si>
  <si>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</si>
  <si>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</si>
  <si>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</si>
  <si>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</si>
  <si>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</si>
  <si>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</si>
  <si>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</si>
  <si>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</si>
  <si>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</si>
  <si>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</si>
  <si>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</si>
  <si>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</si>
  <si>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</si>
  <si>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</si>
  <si>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</si>
  <si>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</si>
  <si>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</si>
  <si>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</si>
  <si>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</si>
  <si>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</si>
  <si>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</si>
  <si>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</si>
  <si>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</si>
  <si>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</si>
  <si>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</si>
  <si>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</si>
  <si>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</si>
  <si>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</si>
  <si>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</si>
  <si>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</si>
  <si>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</si>
  <si>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</si>
  <si>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</si>
  <si>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</si>
  <si>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</si>
  <si>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</si>
  <si>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</si>
  <si>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</si>
  <si>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</si>
  <si>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</si>
  <si>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</si>
  <si>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</si>
  <si>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</si>
  <si>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</si>
  <si>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</si>
  <si>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</si>
  <si>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</si>
  <si>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</si>
  <si>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</si>
  <si>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</si>
  <si>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</si>
  <si>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</si>
  <si>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</si>
  <si>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</si>
  <si>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</si>
  <si>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</si>
  <si>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</si>
  <si>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</si>
  <si>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</si>
  <si>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</si>
  <si>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</si>
  <si>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</si>
  <si>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</si>
  <si>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</si>
  <si>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</si>
  <si>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</si>
  <si>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</si>
  <si>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</si>
  <si>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</si>
  <si>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</si>
  <si>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</si>
  <si>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</si>
  <si>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</si>
  <si>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</si>
  <si>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</si>
  <si>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</si>
  <si>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</si>
  <si>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</si>
  <si>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</si>
  <si>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</si>
  <si>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</si>
  <si>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</si>
  <si>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</si>
  <si>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</si>
  <si>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</si>
  <si>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</si>
  <si>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</si>
  <si>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</si>
  <si>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</si>
  <si>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</si>
  <si>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</si>
  <si>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</si>
  <si>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</si>
  <si>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</si>
  <si>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</si>
  <si>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</si>
  <si>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</si>
  <si>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</si>
  <si>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</si>
  <si>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</si>
  <si>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</si>
  <si>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</si>
  <si>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</si>
  <si>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</si>
  <si>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</si>
  <si>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</si>
  <si>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</si>
  <si>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</si>
  <si>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</si>
  <si>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</si>
  <si>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</si>
  <si>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</si>
  <si>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</si>
  <si>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</si>
  <si>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</si>
  <si>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</si>
  <si>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</si>
  <si>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</si>
  <si>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</si>
  <si>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</si>
  <si>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</si>
  <si>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</si>
  <si>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</si>
  <si>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</si>
  <si>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</si>
  <si>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</si>
  <si>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</si>
  <si>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</si>
  <si>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</si>
  <si>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</si>
  <si>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</si>
  <si>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</si>
  <si>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</si>
  <si>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</si>
  <si>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</si>
  <si>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</si>
  <si>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</si>
  <si>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</si>
  <si>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</si>
  <si>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</si>
  <si>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</si>
  <si>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</si>
  <si>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</si>
  <si>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</si>
  <si>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</si>
  <si>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</si>
  <si>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</si>
  <si>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</si>
  <si>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</si>
  <si>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</si>
  <si>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</si>
  <si>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</si>
  <si>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</si>
  <si>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</si>
  <si>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</si>
  <si>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</si>
  <si>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</si>
  <si>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</si>
  <si>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</si>
  <si>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</si>
  <si>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</si>
  <si>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</si>
  <si>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</si>
  <si>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</si>
  <si>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</si>
  <si>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</si>
  <si>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</si>
  <si>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</si>
  <si>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</si>
  <si>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</si>
  <si>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</si>
  <si>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</si>
  <si>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</si>
  <si>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</si>
  <si>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</si>
  <si>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</si>
  <si>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</si>
  <si>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</si>
  <si>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</si>
  <si>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</si>
  <si>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</si>
  <si>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</si>
  <si>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</si>
  <si>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</si>
  <si>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</si>
  <si>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</si>
  <si>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</si>
  <si>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</si>
  <si>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</si>
  <si>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</si>
  <si>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</si>
  <si>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</si>
  <si>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</si>
  <si>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</si>
  <si>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</si>
  <si>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</si>
  <si>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</si>
  <si>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</si>
  <si>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</si>
  <si>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</si>
  <si>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</si>
  <si>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</si>
  <si>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</si>
  <si>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</si>
  <si>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</si>
  <si>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</si>
  <si>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</si>
  <si>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</si>
  <si>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</si>
  <si>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</si>
  <si>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</si>
  <si>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</si>
  <si>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</si>
  <si>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</si>
  <si>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</si>
  <si>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</si>
  <si>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</si>
  <si>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</si>
  <si>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</si>
  <si>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</si>
  <si>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</si>
  <si>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</si>
  <si>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</si>
  <si>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</si>
  <si>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</si>
  <si>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</si>
  <si>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</si>
  <si>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</si>
  <si>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</si>
  <si>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</si>
  <si>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</si>
  <si>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</si>
  <si>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</si>
  <si>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</si>
  <si>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</si>
  <si>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</si>
  <si>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</si>
  <si>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</si>
  <si>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</si>
  <si>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</si>
  <si>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</si>
  <si>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</si>
  <si>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</si>
  <si>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</si>
  <si>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</si>
  <si>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</si>
  <si>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</si>
  <si>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</si>
  <si>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</si>
  <si>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</si>
  <si>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</si>
  <si>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</si>
  <si>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</si>
  <si>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</si>
  <si>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</si>
  <si>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</si>
  <si>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</si>
  <si>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</si>
  <si>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</si>
  <si>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</si>
  <si>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</si>
  <si>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</si>
  <si>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</si>
  <si>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</si>
  <si>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</si>
  <si>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</si>
  <si>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</si>
  <si>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</si>
  <si>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</si>
  <si>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</si>
  <si>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</si>
  <si>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</si>
  <si>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</si>
  <si>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</si>
  <si>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</si>
  <si>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</si>
  <si>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</si>
  <si>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</si>
  <si>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</si>
  <si>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</si>
  <si>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</si>
  <si>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</si>
  <si>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</si>
  <si>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</si>
  <si>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</si>
  <si>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</si>
  <si>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</si>
  <si>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</si>
  <si>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</si>
  <si>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</si>
  <si>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</si>
  <si>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</si>
  <si>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</si>
  <si>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</si>
  <si>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</si>
  <si>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</si>
  <si>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</si>
  <si>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</si>
  <si>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</si>
  <si>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</si>
  <si>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</si>
  <si>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</si>
  <si>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</si>
  <si>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</si>
  <si>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</si>
  <si>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</si>
  <si>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</si>
  <si>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</si>
  <si>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</si>
  <si>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</si>
  <si>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</si>
  <si>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</si>
  <si>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</si>
  <si>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</si>
  <si>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</si>
  <si>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</si>
  <si>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</si>
  <si>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</si>
  <si>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</si>
  <si>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</si>
  <si>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</si>
  <si>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</si>
  <si>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</si>
  <si>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</si>
  <si>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</si>
  <si>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</si>
  <si>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</si>
  <si>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</si>
  <si>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</si>
  <si>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</si>
  <si>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</si>
  <si>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</si>
  <si>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</si>
  <si>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</si>
  <si>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</si>
  <si>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</si>
  <si>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</si>
  <si>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</si>
  <si>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</si>
  <si>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</si>
  <si>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</si>
  <si>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</si>
  <si>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</si>
  <si>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</si>
  <si>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</si>
  <si>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</si>
  <si>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</si>
  <si>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</si>
  <si>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</si>
  <si>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</si>
  <si>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</si>
  <si>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</si>
  <si>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</si>
  <si>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</si>
  <si>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</si>
  <si>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</si>
  <si>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</si>
  <si>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</si>
  <si>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</si>
  <si>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</si>
  <si>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</si>
  <si>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</si>
  <si>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</si>
  <si>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</si>
  <si>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</si>
  <si>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</si>
  <si>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</si>
  <si>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</si>
  <si>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</si>
  <si>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</si>
  <si>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</si>
  <si>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</si>
  <si>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</si>
  <si>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</si>
  <si>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</si>
  <si>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</si>
  <si>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</si>
  <si>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</si>
  <si>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</si>
  <si>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</si>
  <si>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</si>
  <si>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</si>
  <si>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</si>
  <si>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</si>
  <si>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</si>
  <si>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</si>
  <si>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</si>
  <si>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</si>
  <si>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</si>
  <si>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</si>
  <si>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</si>
  <si>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</si>
  <si>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</si>
  <si>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</si>
  <si>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</si>
  <si>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</si>
  <si>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</si>
  <si>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</si>
  <si>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</si>
  <si>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</si>
  <si>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</si>
  <si>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</si>
  <si>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</si>
  <si>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</si>
  <si>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</si>
  <si>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</si>
  <si>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</si>
  <si>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</si>
  <si>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</si>
  <si>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</si>
  <si>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</si>
  <si>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</si>
  <si>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</si>
  <si>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</si>
  <si>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</si>
  <si>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</si>
  <si>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</si>
  <si>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</si>
  <si>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</si>
  <si>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</si>
  <si>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</si>
  <si>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</si>
  <si>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</si>
  <si>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</si>
  <si>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</si>
  <si>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</si>
  <si>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</si>
  <si>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</si>
  <si>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</si>
  <si>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</si>
  <si>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</si>
  <si>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</si>
  <si>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</si>
  <si>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</si>
  <si>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</si>
  <si>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</si>
  <si>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</si>
  <si>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</si>
  <si>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</si>
  <si>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</si>
  <si>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</si>
  <si>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</si>
  <si>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</si>
  <si>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</si>
  <si>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</si>
  <si>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</si>
  <si>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</si>
  <si>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</si>
  <si>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</si>
  <si>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</si>
  <si>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</si>
  <si>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</si>
  <si>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</si>
  <si>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</si>
  <si>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</si>
  <si>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</si>
  <si>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</si>
  <si>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</si>
  <si>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</si>
  <si>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</si>
  <si>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</si>
  <si>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</si>
  <si>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</si>
  <si>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</si>
  <si>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</si>
  <si>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</si>
  <si>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</si>
  <si>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</si>
  <si>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</si>
  <si>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</si>
  <si>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</si>
  <si>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</si>
  <si>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</si>
  <si>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</si>
  <si>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</si>
  <si>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</si>
  <si>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</si>
  <si>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</si>
  <si>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</si>
  <si>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</si>
  <si>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</si>
  <si>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</si>
  <si>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</si>
  <si>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</si>
  <si>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</si>
  <si>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</si>
  <si>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</si>
  <si>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</si>
  <si>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</si>
  <si>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</si>
  <si>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</si>
  <si>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</si>
  <si>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</si>
  <si>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</si>
  <si>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</si>
  <si>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</si>
  <si>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</si>
  <si>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</si>
  <si>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</si>
  <si>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</si>
  <si>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</si>
  <si>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</si>
  <si>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</si>
  <si>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</si>
  <si>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</si>
  <si>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</si>
  <si>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</si>
  <si>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</si>
  <si>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</si>
  <si>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</si>
  <si>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</si>
  <si>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</si>
  <si>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</si>
  <si>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</si>
  <si>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</si>
  <si>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</si>
  <si>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</si>
  <si>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</si>
  <si>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</si>
  <si>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</si>
  <si>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</si>
  <si>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</si>
  <si>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</si>
  <si>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</si>
  <si>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</si>
  <si>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</si>
  <si>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</si>
  <si>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</si>
  <si>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</si>
  <si>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</si>
  <si>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</si>
  <si>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</si>
  <si>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</si>
  <si>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</si>
  <si>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</si>
  <si>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</si>
  <si>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</si>
  <si>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</si>
  <si>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</si>
  <si>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</si>
  <si>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</si>
  <si>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</si>
  <si>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</si>
  <si>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</si>
  <si>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</si>
  <si>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</si>
  <si>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</si>
  <si>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</si>
  <si>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</si>
  <si>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</si>
  <si>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</si>
  <si>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</si>
  <si>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</si>
  <si>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</si>
  <si>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</si>
  <si>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</si>
  <si>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</si>
  <si>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</si>
  <si>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</si>
  <si>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</si>
  <si>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</si>
  <si>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</si>
  <si>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</si>
  <si>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</si>
  <si>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</si>
  <si>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</si>
  <si>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</si>
  <si>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</si>
  <si>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</si>
  <si>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</si>
  <si>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</si>
  <si>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</si>
  <si>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</si>
  <si>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</si>
  <si>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</si>
  <si>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</si>
  <si>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</si>
  <si>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</si>
  <si>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</si>
  <si>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</si>
  <si>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</si>
  <si>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</si>
  <si>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</si>
  <si>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</si>
  <si>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</si>
  <si>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</si>
  <si>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</si>
  <si>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</si>
  <si>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</si>
  <si>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</si>
  <si>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</si>
  <si>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</si>
  <si>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</si>
  <si>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</si>
  <si>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</si>
  <si>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</si>
  <si>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</si>
  <si>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</si>
  <si>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</si>
  <si>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</si>
  <si>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</si>
  <si>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</si>
  <si>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</si>
  <si>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</si>
  <si>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</si>
  <si>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</si>
  <si>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</si>
  <si>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</si>
  <si>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</si>
  <si>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</si>
  <si>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</si>
  <si>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</si>
  <si>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</si>
  <si>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</si>
  <si>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</si>
  <si>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</si>
  <si>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</si>
  <si>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</si>
  <si>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</si>
  <si>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</si>
  <si>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</si>
  <si>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</si>
  <si>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</si>
  <si>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</si>
  <si>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</si>
  <si>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</si>
  <si>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</si>
  <si>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</si>
  <si>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</si>
  <si>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</si>
  <si>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</si>
  <si>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</si>
  <si>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</si>
  <si>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</si>
  <si>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</si>
  <si>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</si>
  <si>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</si>
  <si>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</si>
  <si>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</si>
  <si>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</si>
  <si>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</si>
  <si>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</si>
  <si>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</si>
  <si>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</si>
  <si>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</si>
  <si>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</si>
  <si>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</si>
  <si>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</si>
  <si>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</si>
  <si>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</si>
  <si>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</si>
  <si>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</si>
  <si>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</si>
  <si>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</si>
  <si>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</si>
  <si>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</si>
  <si>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</si>
  <si>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</si>
  <si>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</si>
  <si>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</si>
  <si>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</si>
  <si>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</si>
  <si>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</si>
  <si>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</si>
  <si>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</si>
  <si>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</si>
  <si>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</si>
  <si>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</si>
  <si>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</si>
  <si>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</si>
  <si>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</si>
  <si>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</si>
  <si>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</si>
  <si>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</si>
  <si>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</si>
  <si>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</si>
  <si>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</si>
  <si>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</si>
  <si>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</si>
  <si>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</si>
  <si>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</si>
  <si>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</si>
  <si>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</si>
  <si>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</si>
  <si>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</si>
  <si>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</si>
  <si>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</si>
  <si>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</si>
  <si>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</si>
  <si>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</si>
  <si>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</si>
  <si>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</si>
  <si>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</si>
  <si>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</si>
  <si>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</si>
  <si>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</si>
  <si>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</si>
  <si>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</si>
  <si>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</si>
  <si>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</si>
  <si>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</si>
  <si>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</si>
  <si>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</si>
  <si>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</si>
  <si>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</si>
  <si>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</si>
  <si>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</si>
  <si>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</si>
  <si>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</si>
  <si>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</si>
  <si>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</si>
  <si>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</si>
  <si>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</si>
  <si>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</si>
  <si>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</si>
  <si>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</si>
  <si>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</si>
  <si>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</si>
  <si>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</si>
  <si>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</si>
  <si>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</si>
  <si>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</si>
  <si>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</si>
  <si>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</si>
  <si>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</si>
  <si>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</si>
  <si>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</si>
  <si>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</si>
  <si>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</si>
  <si>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</si>
  <si>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</si>
  <si>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</si>
  <si>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</si>
  <si>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</si>
  <si>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</si>
  <si>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</si>
  <si>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</si>
  <si>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</si>
  <si>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</si>
  <si>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</si>
  <si>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</si>
  <si>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</si>
  <si>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</si>
  <si>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</si>
  <si>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</si>
  <si>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</si>
  <si>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</si>
  <si>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</si>
  <si>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</si>
  <si>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</si>
  <si>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</si>
  <si>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</si>
  <si>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</si>
  <si>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</si>
  <si>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</si>
  <si>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</si>
  <si>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</si>
  <si>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</si>
  <si>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</si>
  <si>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</si>
  <si>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</si>
  <si>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</si>
  <si>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</si>
  <si>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</si>
  <si>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</si>
  <si>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</si>
  <si>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</si>
  <si>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</si>
  <si>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</si>
  <si>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</si>
  <si>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</si>
  <si>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</si>
  <si>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</si>
  <si>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</si>
  <si>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</si>
  <si>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</si>
  <si>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</si>
  <si>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</si>
  <si>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</si>
  <si>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</si>
  <si>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</si>
  <si>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</si>
  <si>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</si>
  <si>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</si>
  <si>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</si>
  <si>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</si>
  <si>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</si>
  <si>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</si>
  <si>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</si>
  <si>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</si>
  <si>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</si>
  <si>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</si>
  <si>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</si>
  <si>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</si>
  <si>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</si>
  <si>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</si>
  <si>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</si>
  <si>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</si>
  <si>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</si>
  <si>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</si>
  <si>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</si>
  <si>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</si>
  <si>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</si>
  <si>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</si>
  <si>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</si>
  <si>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</si>
  <si>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</si>
  <si>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</si>
  <si>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</si>
  <si>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</si>
  <si>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</si>
  <si>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</si>
  <si>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</si>
  <si>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</si>
  <si>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</si>
  <si>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</si>
  <si>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</si>
  <si>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</si>
  <si>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</si>
  <si>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</si>
  <si>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</si>
  <si>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</si>
  <si>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</si>
  <si>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</si>
  <si>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</si>
  <si>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</si>
  <si>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</si>
  <si>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</si>
  <si>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</si>
  <si>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</si>
  <si>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</si>
  <si>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</si>
  <si>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</si>
  <si>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</si>
  <si>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</si>
  <si>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</si>
  <si>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</si>
  <si>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</si>
  <si>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</si>
  <si>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</si>
  <si>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</si>
  <si>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</si>
  <si>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</si>
  <si>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</si>
  <si>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</si>
  <si>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</si>
  <si>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</si>
  <si>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</si>
  <si>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</si>
  <si>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</si>
  <si>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</si>
  <si>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</si>
  <si>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</si>
  <si>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</si>
  <si>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</si>
  <si>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</si>
  <si>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</si>
  <si>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</si>
  <si>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</si>
  <si>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</si>
  <si>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</si>
  <si>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</si>
  <si>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</si>
  <si>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</si>
  <si>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</si>
  <si>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</si>
  <si>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</si>
  <si>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</si>
  <si>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</si>
  <si>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</si>
  <si>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</si>
  <si>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</si>
  <si>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</si>
  <si>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</si>
  <si>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</si>
  <si>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</si>
  <si>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</si>
  <si>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</si>
  <si>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</si>
  <si>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</si>
  <si>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</si>
  <si>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</si>
  <si>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</si>
  <si>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</si>
  <si>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</si>
  <si>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</si>
  <si>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</si>
  <si>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</si>
  <si>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</si>
  <si>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</si>
  <si>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</si>
  <si>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</si>
  <si>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</si>
  <si>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</si>
  <si>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</si>
  <si>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</si>
  <si>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</si>
  <si>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</si>
  <si>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</si>
  <si>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</si>
  <si>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</si>
  <si>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</si>
  <si>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</si>
  <si>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</si>
  <si>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</si>
  <si>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</si>
  <si>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</si>
  <si>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</si>
  <si>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</si>
  <si>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</si>
  <si>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</si>
  <si>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</si>
  <si>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</si>
  <si>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</si>
  <si>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</si>
  <si>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</si>
  <si>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</si>
  <si>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</si>
  <si>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</si>
  <si>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</si>
  <si>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</si>
  <si>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</si>
  <si>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</si>
  <si>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</si>
  <si>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</si>
  <si>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</si>
  <si>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</si>
  <si>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</si>
  <si>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</si>
  <si>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</si>
  <si>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</si>
  <si>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</si>
  <si>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</si>
  <si>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</si>
  <si>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</si>
  <si>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</si>
  <si>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</si>
  <si>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</si>
  <si>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</si>
  <si>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</si>
  <si>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</si>
  <si>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</si>
  <si>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</si>
  <si>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</si>
  <si>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</si>
  <si>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</si>
  <si>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</si>
  <si>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</si>
  <si>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</si>
  <si>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</si>
  <si>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</si>
  <si>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</si>
  <si>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</si>
  <si>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</si>
  <si>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</si>
  <si>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</si>
  <si>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</si>
  <si>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</si>
  <si>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</si>
  <si>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</si>
  <si>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</si>
  <si>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</si>
  <si>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</si>
  <si>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</si>
  <si>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</si>
  <si>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</si>
  <si>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</si>
  <si>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</si>
  <si>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</si>
  <si>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</si>
  <si>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</si>
  <si>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</si>
  <si>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</si>
  <si>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</si>
  <si>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</si>
  <si>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</si>
  <si>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</si>
  <si>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</si>
  <si>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</si>
  <si>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</si>
  <si>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</si>
  <si>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</si>
  <si>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</si>
  <si>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</si>
  <si>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</si>
  <si>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</si>
  <si>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</si>
  <si>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</si>
  <si>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</si>
  <si>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</si>
  <si>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</si>
  <si>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</si>
  <si>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</si>
  <si>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</si>
  <si>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</si>
  <si>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</si>
  <si>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</si>
  <si>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</si>
  <si>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</si>
  <si>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</si>
  <si>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</si>
  <si>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</si>
  <si>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</si>
  <si>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</si>
  <si>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</si>
  <si>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</si>
  <si>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</si>
  <si>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</si>
  <si>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</si>
  <si>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</si>
  <si>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</si>
  <si>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</si>
  <si>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</si>
  <si>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</si>
  <si>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</si>
  <si>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</si>
  <si>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</si>
  <si>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</si>
  <si>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</si>
  <si>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</si>
  <si>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</si>
  <si>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</si>
  <si>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</si>
  <si>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</si>
  <si>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</si>
  <si>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</si>
  <si>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</si>
  <si>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</si>
  <si>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</si>
  <si>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</si>
  <si>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</si>
  <si>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</si>
  <si>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</si>
  <si>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</si>
  <si>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</si>
  <si>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</si>
  <si>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</si>
  <si>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</si>
  <si>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</si>
  <si>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</si>
  <si>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</si>
  <si>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</si>
  <si>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</si>
  <si>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</si>
  <si>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</si>
  <si>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</si>
  <si>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</si>
  <si>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</si>
  <si>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</si>
  <si>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</si>
  <si>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</si>
  <si>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</si>
  <si>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</si>
  <si>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</si>
  <si>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</si>
  <si>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</si>
  <si>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</si>
  <si>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</si>
  <si>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</si>
  <si>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</si>
  <si>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</si>
  <si>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</si>
  <si>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</si>
  <si>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</si>
  <si>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</si>
  <si>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</si>
  <si>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</si>
  <si>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</si>
  <si>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</si>
  <si>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</si>
  <si>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</si>
  <si>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</si>
  <si>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</si>
  <si>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</si>
  <si>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</si>
  <si>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</si>
  <si>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</si>
  <si>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</si>
  <si>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</si>
  <si>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</si>
  <si>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</si>
  <si>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</si>
  <si>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</si>
  <si>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</si>
  <si>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</si>
  <si>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</si>
  <si>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</si>
  <si>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</si>
  <si>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</si>
  <si>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</si>
  <si>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</si>
  <si>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</si>
  <si>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</si>
  <si>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</si>
  <si>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</si>
  <si>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</si>
  <si>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</si>
  <si>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</si>
  <si>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</si>
  <si>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</si>
  <si>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</si>
  <si>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</si>
  <si>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</si>
  <si>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</si>
  <si>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</si>
  <si>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</si>
  <si>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</si>
  <si>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</si>
  <si>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</si>
  <si>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</si>
  <si>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</si>
  <si>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</si>
  <si>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</si>
  <si>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</si>
  <si>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</si>
  <si>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</si>
  <si>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</si>
  <si>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</si>
  <si>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</si>
  <si>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</si>
  <si>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</si>
  <si>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</si>
  <si>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</si>
  <si>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</si>
  <si>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</si>
  <si>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</si>
  <si>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</si>
  <si>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</si>
  <si>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</si>
  <si>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</si>
  <si>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</si>
  <si>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</si>
  <si>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</si>
  <si>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</si>
  <si>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</si>
  <si>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</si>
  <si>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</si>
  <si>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</si>
  <si>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</si>
  <si>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</si>
  <si>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</si>
  <si>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</si>
  <si>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</si>
  <si>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</si>
  <si>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</si>
  <si>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</si>
  <si>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</si>
  <si>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</si>
  <si>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</si>
  <si>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</si>
  <si>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</si>
  <si>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</si>
  <si>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</si>
  <si>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</si>
  <si>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</si>
  <si>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</si>
  <si>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</si>
  <si>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</si>
  <si>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</si>
  <si>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</si>
  <si>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</si>
  <si>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</si>
  <si>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</si>
  <si>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</si>
  <si>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</si>
  <si>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</si>
  <si>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</si>
  <si>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</si>
  <si>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</si>
  <si>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</si>
  <si>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</si>
  <si>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</si>
  <si>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</si>
  <si>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</si>
  <si>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</si>
  <si>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</si>
  <si>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</si>
  <si>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</si>
  <si>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</si>
  <si>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</si>
  <si>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</si>
  <si>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</si>
  <si>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</si>
  <si>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</si>
  <si>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</si>
  <si>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</si>
  <si>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</si>
  <si>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</si>
  <si>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</si>
  <si>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</si>
  <si>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</si>
  <si>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</si>
  <si>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</si>
  <si>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</si>
  <si>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</si>
  <si>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</si>
  <si>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</si>
  <si>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</si>
  <si>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</si>
  <si>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</si>
  <si>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</si>
  <si>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</si>
  <si>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</si>
  <si>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</si>
  <si>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</si>
  <si>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</si>
  <si>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</si>
  <si>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</si>
  <si>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</si>
  <si>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</si>
  <si>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</si>
  <si>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</si>
  <si>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</si>
  <si>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</si>
  <si>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</si>
  <si>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</si>
  <si>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</si>
  <si>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</si>
  <si>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</si>
  <si>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</si>
  <si>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</si>
  <si>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</si>
  <si>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</si>
  <si>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</si>
  <si>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</si>
  <si>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</si>
  <si>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</si>
  <si>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</si>
  <si>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</si>
  <si>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</si>
  <si>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</si>
  <si>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</si>
  <si>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</si>
  <si>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</si>
  <si>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</si>
  <si>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</si>
  <si>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</si>
  <si>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</si>
  <si>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</si>
  <si>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</si>
  <si>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</si>
  <si>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</si>
  <si>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</si>
  <si>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</si>
  <si>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</si>
  <si>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</si>
  <si>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</si>
  <si>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</si>
  <si>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</si>
  <si>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</si>
  <si>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</si>
  <si>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</si>
  <si>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</si>
  <si>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</si>
  <si>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</si>
  <si>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</si>
  <si>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</si>
  <si>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</si>
  <si>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</si>
  <si>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</si>
  <si>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</si>
  <si>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</si>
  <si>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</si>
  <si>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</si>
  <si>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</si>
  <si>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</si>
  <si>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</si>
  <si>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</si>
  <si>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</si>
  <si>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</si>
  <si>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</si>
  <si>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</si>
  <si>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</si>
  <si>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</si>
  <si>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</si>
  <si>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</si>
  <si>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</si>
  <si>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</si>
  <si>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</si>
  <si>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</si>
  <si>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</si>
  <si>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</si>
  <si>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</si>
  <si>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</si>
  <si>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</si>
  <si>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</si>
  <si>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</si>
  <si>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</si>
  <si>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</si>
  <si>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</si>
  <si>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</si>
  <si>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</si>
  <si>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</si>
  <si>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</si>
  <si>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</si>
  <si>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</si>
  <si>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</si>
  <si>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</si>
  <si>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</si>
  <si>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</si>
  <si>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</si>
  <si>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</si>
  <si>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</si>
  <si>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</si>
  <si>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</si>
  <si>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</si>
  <si>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</si>
  <si>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</si>
  <si>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</si>
  <si>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</si>
  <si>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</si>
  <si>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</si>
  <si>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</si>
  <si>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</si>
  <si>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</si>
  <si>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</si>
  <si>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</si>
  <si>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</si>
  <si>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</si>
  <si>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</si>
  <si>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</si>
  <si>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</si>
  <si>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</si>
  <si>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</si>
  <si>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</si>
  <si>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</si>
  <si>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</si>
  <si>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</si>
  <si>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</si>
  <si>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</si>
  <si>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</si>
  <si>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</si>
  <si>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</si>
  <si>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</si>
  <si>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</si>
  <si>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</si>
  <si>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</si>
  <si>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</si>
  <si>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</si>
  <si>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</si>
  <si>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</si>
  <si>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</si>
  <si>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</si>
  <si>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</si>
  <si>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</si>
  <si>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</si>
  <si>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</si>
  <si>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</si>
  <si>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</si>
  <si>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</si>
  <si>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</si>
  <si>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</si>
  <si>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</si>
  <si>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</si>
  <si>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</si>
  <si>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</si>
  <si>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</si>
  <si>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</si>
  <si>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</si>
  <si>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</si>
  <si>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</si>
  <si>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</si>
  <si>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</si>
  <si>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</si>
  <si>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</si>
  <si>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</si>
  <si>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</si>
  <si>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</si>
  <si>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</si>
  <si>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</si>
  <si>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</si>
  <si>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</si>
  <si>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</si>
  <si>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</si>
  <si>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</si>
  <si>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</si>
  <si>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</si>
  <si>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</si>
  <si>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</si>
  <si>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</si>
  <si>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</si>
  <si>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</si>
  <si>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</si>
  <si>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</si>
  <si>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</si>
  <si>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</si>
  <si>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</si>
  <si>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</si>
  <si>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</si>
  <si>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</si>
  <si>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</si>
  <si>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</si>
  <si>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</si>
  <si>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</si>
  <si>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</si>
  <si>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</si>
  <si>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</si>
  <si>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</si>
  <si>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</si>
  <si>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</si>
  <si>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</si>
  <si>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</si>
  <si>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</si>
  <si>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</si>
  <si>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</si>
  <si>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</si>
  <si>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</si>
  <si>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</si>
  <si>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</si>
  <si>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</si>
  <si>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</si>
  <si>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</si>
  <si>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</si>
  <si>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</si>
  <si>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</si>
  <si>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</si>
  <si>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</si>
  <si>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</si>
  <si>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</si>
  <si>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</si>
  <si>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</si>
  <si>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</si>
  <si>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</si>
  <si>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</si>
  <si>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</si>
  <si>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</si>
  <si>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</si>
  <si>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</si>
  <si>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</si>
  <si>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</si>
  <si>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</si>
  <si>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</si>
  <si>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</si>
  <si>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</si>
  <si>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</si>
  <si>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</si>
  <si>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</si>
  <si>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</si>
  <si>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</si>
  <si>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</si>
  <si>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</si>
  <si>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</si>
  <si>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</si>
  <si>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</si>
  <si>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</si>
  <si>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</si>
  <si>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</si>
  <si>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</si>
  <si>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</si>
  <si>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</si>
  <si>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</si>
  <si>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</si>
  <si>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</si>
  <si>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</si>
  <si>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</si>
  <si>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</si>
  <si>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</si>
  <si>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</si>
  <si>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</si>
  <si>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</si>
  <si>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</si>
  <si>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</si>
  <si>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</si>
  <si>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</si>
  <si>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</si>
  <si>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</si>
  <si>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</si>
  <si>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</si>
  <si>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</si>
  <si>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</si>
  <si>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</si>
  <si>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</si>
  <si>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</si>
  <si>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</si>
  <si>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</si>
  <si>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</si>
  <si>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</si>
  <si>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</si>
  <si>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</si>
  <si>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</si>
  <si>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</si>
  <si>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</si>
  <si>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</si>
  <si>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</si>
  <si>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</si>
  <si>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</si>
  <si>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</si>
  <si>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</si>
  <si>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</si>
  <si>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</si>
  <si>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</si>
  <si>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</si>
  <si>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</si>
  <si>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</si>
  <si>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</si>
  <si>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</si>
  <si>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</si>
  <si>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</si>
  <si>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</si>
  <si>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</si>
  <si>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</si>
  <si>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</si>
  <si>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</si>
  <si>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</si>
  <si>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</si>
  <si>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</si>
  <si>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</si>
  <si>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</si>
  <si>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</si>
  <si>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</si>
  <si>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</si>
  <si>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</si>
  <si>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</si>
  <si>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</si>
  <si>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</si>
  <si>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</si>
  <si>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</si>
  <si>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</si>
  <si>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</si>
  <si>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</si>
  <si>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</si>
  <si>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</si>
  <si>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</si>
  <si>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</si>
  <si>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</si>
  <si>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</si>
  <si>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</si>
  <si>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</si>
  <si>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</si>
  <si>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</si>
  <si>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</si>
  <si>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</si>
  <si>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</si>
  <si>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</si>
  <si>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</si>
  <si>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</si>
  <si>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</si>
  <si>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</si>
  <si>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</si>
  <si>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</si>
  <si>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</si>
  <si>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</si>
  <si>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</si>
  <si>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</si>
  <si>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</si>
  <si>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</si>
  <si>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</si>
  <si>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</si>
  <si>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</si>
  <si>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</si>
  <si>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</si>
  <si>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</si>
  <si>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</si>
  <si>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</si>
  <si>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</si>
  <si>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</si>
  <si>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</si>
  <si>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</si>
  <si>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</si>
  <si>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</si>
  <si>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</si>
  <si>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</si>
  <si>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</si>
  <si>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</si>
  <si>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</si>
  <si>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</si>
  <si>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</si>
  <si>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</si>
  <si>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</si>
  <si>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</si>
  <si>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</si>
  <si>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</si>
  <si>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</si>
  <si>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</si>
  <si>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</si>
  <si>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</si>
  <si>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</si>
  <si>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</si>
  <si>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</si>
  <si>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</si>
  <si>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</si>
  <si>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</si>
  <si>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</si>
  <si>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</si>
  <si>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</si>
  <si>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</si>
  <si>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</si>
  <si>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</si>
  <si>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</si>
  <si>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</si>
  <si>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</si>
  <si>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</si>
  <si>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</si>
  <si>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</si>
  <si>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</si>
  <si>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</si>
  <si>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</si>
  <si>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</si>
  <si>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</si>
  <si>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</si>
  <si>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</si>
  <si>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</si>
  <si>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</si>
  <si>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</si>
  <si>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</si>
  <si>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</si>
  <si>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</si>
  <si>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</si>
  <si>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</si>
  <si>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</si>
  <si>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</si>
  <si>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</si>
  <si>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</si>
  <si>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</si>
  <si>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</si>
  <si>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</si>
  <si>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</si>
  <si>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</si>
  <si>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</si>
  <si>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</si>
  <si>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</si>
  <si>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</si>
  <si>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</si>
  <si>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</si>
  <si>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</si>
  <si>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</si>
  <si>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</si>
  <si>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</si>
  <si>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</si>
  <si>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</si>
  <si>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</si>
  <si>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</si>
  <si>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</si>
  <si>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</si>
  <si>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</si>
  <si>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</si>
  <si>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</si>
  <si>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</si>
  <si>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</si>
  <si>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</si>
  <si>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</si>
  <si>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</si>
  <si>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</si>
  <si>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</si>
  <si>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</si>
  <si>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</si>
  <si>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</si>
  <si>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</si>
  <si>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</si>
  <si>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</si>
  <si>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</si>
  <si>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</si>
  <si>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</si>
  <si>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</si>
  <si>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</si>
  <si>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</si>
  <si>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</si>
  <si>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</si>
  <si>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</si>
  <si>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</si>
  <si>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</si>
  <si>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</si>
  <si>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</si>
  <si>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</si>
  <si>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</si>
  <si>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</si>
  <si>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</si>
  <si>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</si>
  <si>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</si>
  <si>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</si>
  <si>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</si>
  <si>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</si>
  <si>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</si>
  <si>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</si>
  <si>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</si>
  <si>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</si>
  <si>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</si>
  <si>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</si>
  <si>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</si>
  <si>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</si>
  <si>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</si>
  <si>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</si>
  <si>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</si>
  <si>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</si>
  <si>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</si>
  <si>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</si>
  <si>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</si>
  <si>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</si>
  <si>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</si>
  <si>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</si>
  <si>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</si>
  <si>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</si>
  <si>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</si>
  <si>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</si>
  <si>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</si>
  <si>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</si>
  <si>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</si>
  <si>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</si>
  <si>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</si>
  <si>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</si>
  <si>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</si>
  <si>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</si>
  <si>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</si>
  <si>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</si>
  <si>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</si>
  <si>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</si>
  <si>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</si>
  <si>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</si>
  <si>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</si>
  <si>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</si>
  <si>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</si>
  <si>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</si>
  <si>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</si>
  <si>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</si>
  <si>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</si>
  <si>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</si>
  <si>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</si>
  <si>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</si>
  <si>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</si>
  <si>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</si>
  <si>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</si>
  <si>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</si>
  <si>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</si>
  <si>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</si>
  <si>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</si>
  <si>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</si>
  <si>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</si>
  <si>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</si>
  <si>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</si>
  <si>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</si>
  <si>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</si>
  <si>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</si>
  <si>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</si>
  <si>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</si>
  <si>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</si>
  <si>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</si>
  <si>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</si>
  <si>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</si>
  <si>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</si>
  <si>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</si>
  <si>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</si>
  <si>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</si>
  <si>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</si>
  <si>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</si>
  <si>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</si>
  <si>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</si>
  <si>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</si>
  <si>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</si>
  <si>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</si>
  <si>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</si>
  <si>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</si>
  <si>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</si>
  <si>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</si>
  <si>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</si>
  <si>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</si>
  <si>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</si>
  <si>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</si>
  <si>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</si>
  <si>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</si>
  <si>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</si>
  <si>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</si>
  <si>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</si>
  <si>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</si>
  <si>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</si>
  <si>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</si>
  <si>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</si>
  <si>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</si>
  <si>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</si>
  <si>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</si>
  <si>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</si>
  <si>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</si>
  <si>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</si>
  <si>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</si>
  <si>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</si>
  <si>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</si>
  <si>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</si>
  <si>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</si>
  <si>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</si>
  <si>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</si>
  <si>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</si>
  <si>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</si>
  <si>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</si>
  <si>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</si>
  <si>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</si>
  <si>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</si>
  <si>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</si>
  <si>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</si>
  <si>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</si>
  <si>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</si>
  <si>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</si>
  <si>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</si>
  <si>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</si>
  <si>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</si>
  <si>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</si>
  <si>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</si>
  <si>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</si>
  <si>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</si>
  <si>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</si>
  <si>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</si>
  <si>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</si>
  <si>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</si>
  <si>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</si>
  <si>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</si>
  <si>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</si>
  <si>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</si>
  <si>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</si>
  <si>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</si>
  <si>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</si>
  <si>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</si>
  <si>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</si>
  <si>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</si>
  <si>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</si>
  <si>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</si>
  <si>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</si>
  <si>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</si>
  <si>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</si>
  <si>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</si>
  <si>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</si>
  <si>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</si>
  <si>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</si>
  <si>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</si>
  <si>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</si>
  <si>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</si>
  <si>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</si>
  <si>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</si>
  <si>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</si>
  <si>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</si>
  <si>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</si>
  <si>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</si>
  <si>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</si>
  <si>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</si>
  <si>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</si>
  <si>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</si>
  <si>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</si>
  <si>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</si>
  <si>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</si>
  <si>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</si>
  <si>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</si>
  <si>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</si>
  <si>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</si>
  <si>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</si>
  <si>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</si>
  <si>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</si>
  <si>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</si>
  <si>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</si>
  <si>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</si>
  <si>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</si>
  <si>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</si>
  <si>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</si>
  <si>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</si>
  <si>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</si>
  <si>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</si>
  <si>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</si>
  <si>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</si>
  <si>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</si>
  <si>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</si>
  <si>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</si>
  <si>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</si>
  <si>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</si>
  <si>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</si>
  <si>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</si>
  <si>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</si>
  <si>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</si>
  <si>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</si>
  <si>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</si>
  <si>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</si>
  <si>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</si>
  <si>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</si>
  <si>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</si>
  <si>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</si>
  <si>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</si>
  <si>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</si>
  <si>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</si>
  <si>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</si>
  <si>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</si>
  <si>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</si>
  <si>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</si>
  <si>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</si>
  <si>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</si>
  <si>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</si>
  <si>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</si>
  <si>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</si>
  <si>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</si>
  <si>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</si>
  <si>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</si>
  <si>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</si>
  <si>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</si>
  <si>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</si>
  <si>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</si>
  <si>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</si>
  <si>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</si>
  <si>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</si>
  <si>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</si>
  <si>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</si>
  <si>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</si>
  <si>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</si>
  <si>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</si>
  <si>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</si>
  <si>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</si>
  <si>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</si>
  <si>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</si>
  <si>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</si>
  <si>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</si>
  <si>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</si>
  <si>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</si>
  <si>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</si>
  <si>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</si>
  <si>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</si>
  <si>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</si>
  <si>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</si>
  <si>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</si>
  <si>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</si>
  <si>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</si>
  <si>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</si>
  <si>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</si>
  <si>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</si>
  <si>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</si>
  <si>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</si>
  <si>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</si>
  <si>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</si>
  <si>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</si>
  <si>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</si>
  <si>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</si>
  <si>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</si>
  <si>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</si>
  <si>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</si>
  <si>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</si>
  <si>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</si>
  <si>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</si>
  <si>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</si>
  <si>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</si>
  <si>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</si>
  <si>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</si>
  <si>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</si>
  <si>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</si>
  <si>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</si>
  <si>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</si>
  <si>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</si>
  <si>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</si>
  <si>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</si>
  <si>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</si>
  <si>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</si>
  <si>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</si>
  <si>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</si>
  <si>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</si>
  <si>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</si>
  <si>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</si>
  <si>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</si>
  <si>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</si>
  <si>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</si>
  <si>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</si>
  <si>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</si>
  <si>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</si>
  <si>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</si>
  <si>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</si>
  <si>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</si>
  <si>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</si>
  <si>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</si>
  <si>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</si>
  <si>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</si>
  <si>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</si>
  <si>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</si>
  <si>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</si>
  <si>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</si>
  <si>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</si>
  <si>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</si>
  <si>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</si>
  <si>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</si>
  <si>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</si>
  <si>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</si>
  <si>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</si>
  <si>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</si>
  <si>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</si>
  <si>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</si>
  <si>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</si>
  <si>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</si>
  <si>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</si>
  <si>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</si>
  <si>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</si>
  <si>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</si>
  <si>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</si>
  <si>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</si>
  <si>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</si>
  <si>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</si>
  <si>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</si>
  <si>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</si>
  <si>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</si>
  <si>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</si>
  <si>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</si>
  <si>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</si>
  <si>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</si>
  <si>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</si>
  <si>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</si>
  <si>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</si>
  <si>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</si>
  <si>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</si>
  <si>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</si>
  <si>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</si>
  <si>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</si>
  <si>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</si>
  <si>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</si>
  <si>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</si>
  <si>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</si>
  <si>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</si>
  <si>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</si>
  <si>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</si>
  <si>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</si>
  <si>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</si>
  <si>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</si>
  <si>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</si>
  <si>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</si>
  <si>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</si>
  <si>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</si>
  <si>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</si>
  <si>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</si>
  <si>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</si>
  <si>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</si>
  <si>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</si>
  <si>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</si>
  <si>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</si>
  <si>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</si>
  <si>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</si>
  <si>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</si>
  <si>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</si>
  <si>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</si>
  <si>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</si>
  <si>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</si>
  <si>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</si>
  <si>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</si>
  <si>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</si>
  <si>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</si>
  <si>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</si>
  <si>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</si>
  <si>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</si>
  <si>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</si>
  <si>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</si>
  <si>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</si>
  <si>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</si>
  <si>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</si>
  <si>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</si>
  <si>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</si>
  <si>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</si>
  <si>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</si>
  <si>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</si>
  <si>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</si>
  <si>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</si>
  <si>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</si>
  <si>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</si>
  <si>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</si>
  <si>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</si>
  <si>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</si>
  <si>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</si>
  <si>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</si>
  <si>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</si>
  <si>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</si>
  <si>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</si>
  <si>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</si>
  <si>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</si>
  <si>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</si>
  <si>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</si>
  <si>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</si>
  <si>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</si>
  <si>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</si>
  <si>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</si>
  <si>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</si>
  <si>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</si>
  <si>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</si>
  <si>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</si>
  <si>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</si>
  <si>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</si>
  <si>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</si>
  <si>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</si>
  <si>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</si>
  <si>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</si>
  <si>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</si>
  <si>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</si>
  <si>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</si>
  <si>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</si>
  <si>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</si>
  <si>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</si>
  <si>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</si>
  <si>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</si>
  <si>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</si>
  <si>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</si>
  <si>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</si>
  <si>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</si>
  <si>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</si>
  <si>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</si>
  <si>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</si>
  <si>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</si>
  <si>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</si>
  <si>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</si>
  <si>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</si>
  <si>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</si>
  <si>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</si>
  <si>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</si>
  <si>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</si>
  <si>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</si>
  <si>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</si>
  <si>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</si>
  <si>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</si>
  <si>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</si>
  <si>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</si>
  <si>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</si>
  <si>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</si>
  <si>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</si>
  <si>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</si>
  <si>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</si>
  <si>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</si>
  <si>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</si>
  <si>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</si>
  <si>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</si>
  <si>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</si>
  <si>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</si>
  <si>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</si>
  <si>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</si>
  <si>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</si>
  <si>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</si>
  <si>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</si>
  <si>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</si>
  <si>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</si>
  <si>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</si>
  <si>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</si>
  <si>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</si>
  <si>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</si>
  <si>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</si>
  <si>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</si>
  <si>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</si>
  <si>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</si>
  <si>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</si>
  <si>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</si>
  <si>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</si>
  <si>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</si>
  <si>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</si>
  <si>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</si>
  <si>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</si>
  <si>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</si>
  <si>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</si>
  <si>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</si>
  <si>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</si>
  <si>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</si>
  <si>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</si>
  <si>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</si>
  <si>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</si>
  <si>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</si>
  <si>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</si>
  <si>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</si>
  <si>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</si>
  <si>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</si>
  <si>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</si>
  <si>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</si>
  <si>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</si>
  <si>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</si>
  <si>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</si>
  <si>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</si>
  <si>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</si>
  <si>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</si>
  <si>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</si>
  <si>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</si>
  <si>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</si>
  <si>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</si>
  <si>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</si>
  <si>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</si>
  <si>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</si>
  <si>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</si>
  <si>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</si>
  <si>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</si>
  <si>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</si>
  <si>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</si>
  <si>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</si>
  <si>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</si>
  <si>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</si>
  <si>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</si>
  <si>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</si>
  <si>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</si>
  <si>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</si>
  <si>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</si>
  <si>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</si>
  <si>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</si>
  <si>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</si>
  <si>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</si>
  <si>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</si>
  <si>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</si>
  <si>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</si>
  <si>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</si>
  <si>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</si>
  <si>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</si>
  <si>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</si>
  <si>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</si>
  <si>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</si>
  <si>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</si>
  <si>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</si>
  <si>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</si>
  <si>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</si>
  <si>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</si>
  <si>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</si>
  <si>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</si>
  <si>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</si>
  <si>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</si>
  <si>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</si>
  <si>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</si>
  <si>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</si>
  <si>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</si>
  <si>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</si>
  <si>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</si>
  <si>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</si>
  <si>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</si>
  <si>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</si>
  <si>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</si>
  <si>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</si>
  <si>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</si>
  <si>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</si>
  <si>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</si>
  <si>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</si>
  <si>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</si>
  <si>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</si>
  <si>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</si>
  <si>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</si>
  <si>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</si>
  <si>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</si>
  <si>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</si>
  <si>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</si>
  <si>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</si>
  <si>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</si>
  <si>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</si>
  <si>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</si>
  <si>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</si>
  <si>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</si>
  <si>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</si>
  <si>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</si>
  <si>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</si>
  <si>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</si>
  <si>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</si>
  <si>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</si>
  <si>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</si>
  <si>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</si>
  <si>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</si>
  <si>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</si>
  <si>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</si>
  <si>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</si>
  <si>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</si>
  <si>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</si>
  <si>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</si>
  <si>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</si>
  <si>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</si>
  <si>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</si>
  <si>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</si>
  <si>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</si>
  <si>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</si>
  <si>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</si>
  <si>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</si>
  <si>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</si>
  <si>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</si>
  <si>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</si>
  <si>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</si>
  <si>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</si>
  <si>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</si>
  <si>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</si>
  <si>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</si>
  <si>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</si>
  <si>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</si>
  <si>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</si>
  <si>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</si>
  <si>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</si>
  <si>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</si>
  <si>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</si>
  <si>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</si>
  <si>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</si>
  <si>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</si>
  <si>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</si>
  <si>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</si>
  <si>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</si>
  <si>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</si>
  <si>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</si>
  <si>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</si>
  <si>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</si>
  <si>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</si>
  <si>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</si>
  <si>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</si>
  <si>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</si>
  <si>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</si>
  <si>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</si>
  <si>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</si>
  <si>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</si>
  <si>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</si>
  <si>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</si>
  <si>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</si>
  <si>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</si>
  <si>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</si>
  <si>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</si>
  <si>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</si>
  <si>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</si>
  <si>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</si>
  <si>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</si>
  <si>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</si>
  <si>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</si>
  <si>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</si>
  <si>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</si>
  <si>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</si>
  <si>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</si>
  <si>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</si>
  <si>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</si>
  <si>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</si>
  <si>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</si>
  <si>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</si>
  <si>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</si>
  <si>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</si>
  <si>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</si>
  <si>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</si>
  <si>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</si>
  <si>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</si>
  <si>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</si>
  <si>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</si>
  <si>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</si>
  <si>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</si>
  <si>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</si>
  <si>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</si>
  <si>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</si>
  <si>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</si>
  <si>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</si>
  <si>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</si>
  <si>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</si>
  <si>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</si>
  <si>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</si>
  <si>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</si>
  <si>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</si>
  <si>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</si>
  <si>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</si>
  <si>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</si>
  <si>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</si>
  <si>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</si>
  <si>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</si>
  <si>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</si>
  <si>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</si>
  <si>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</si>
  <si>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</si>
  <si>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</si>
  <si>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</si>
  <si>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</si>
  <si>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</si>
  <si>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</si>
  <si>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</si>
  <si>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</si>
  <si>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</si>
  <si>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</si>
  <si>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</si>
  <si>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</si>
  <si>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</si>
  <si>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</si>
  <si>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</si>
  <si>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</si>
  <si>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</si>
  <si>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</si>
  <si>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</si>
  <si>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</si>
  <si>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</si>
  <si>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</si>
  <si>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</si>
  <si>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</si>
  <si>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</si>
  <si>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</si>
  <si>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</si>
  <si>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</si>
  <si>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</si>
  <si>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</si>
  <si>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</si>
  <si>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</si>
  <si>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</si>
  <si>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</si>
  <si>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</si>
  <si>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</si>
  <si>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</si>
  <si>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</si>
  <si>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</si>
  <si>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</si>
  <si>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</si>
  <si>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</si>
  <si>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</si>
  <si>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</si>
  <si>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</si>
  <si>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</si>
  <si>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</si>
  <si>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</si>
  <si>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</si>
  <si>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</si>
  <si>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</si>
  <si>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</si>
  <si>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</si>
  <si>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</si>
  <si>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</si>
  <si>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</si>
  <si>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</si>
  <si>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</si>
  <si>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</si>
  <si>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</si>
  <si>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</si>
  <si>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</si>
  <si>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</si>
  <si>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</si>
  <si>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</si>
  <si>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</si>
  <si>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</si>
  <si>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</si>
  <si>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</si>
  <si>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</si>
  <si>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</si>
  <si>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</si>
  <si>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</si>
  <si>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</si>
  <si>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</si>
  <si>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</si>
  <si>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</si>
  <si>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</si>
  <si>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</si>
  <si>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</si>
  <si>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</si>
  <si>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</si>
  <si>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</si>
  <si>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</si>
  <si>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</si>
  <si>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</si>
  <si>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</si>
  <si>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</si>
  <si>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</si>
  <si>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</si>
  <si>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</si>
  <si>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</si>
  <si>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</si>
  <si>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</si>
  <si>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</si>
  <si>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</si>
  <si>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</si>
  <si>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</si>
  <si>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</si>
  <si>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</si>
  <si>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</si>
  <si>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</si>
  <si>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</si>
  <si>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</si>
  <si>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</si>
  <si>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</si>
  <si>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</si>
  <si>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</si>
  <si>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</si>
  <si>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</si>
  <si>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</si>
  <si>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</si>
  <si>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</si>
  <si>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</si>
  <si>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</si>
  <si>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</si>
  <si>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</si>
  <si>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</si>
  <si>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</si>
  <si>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</si>
  <si>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</si>
  <si>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</si>
  <si>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</si>
  <si>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</si>
  <si>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</si>
  <si>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</si>
  <si>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</si>
  <si>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</si>
  <si>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</si>
  <si>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</si>
  <si>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</si>
  <si>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</si>
  <si>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</si>
  <si>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</si>
  <si>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</si>
  <si>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</si>
  <si>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</si>
  <si>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</si>
  <si>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</si>
  <si>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</si>
  <si>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</si>
  <si>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</si>
  <si>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</si>
  <si>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</si>
  <si>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</si>
  <si>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</si>
  <si>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</si>
  <si>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</si>
  <si>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</si>
  <si>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</si>
  <si>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</si>
  <si>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</si>
  <si>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</si>
  <si>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</si>
  <si>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</si>
  <si>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</si>
  <si>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</si>
  <si>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</si>
  <si>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</si>
  <si>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</si>
  <si>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</si>
  <si>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</si>
  <si>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</si>
  <si>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</si>
  <si>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</si>
  <si>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</si>
  <si>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</si>
  <si>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</si>
  <si>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</si>
  <si>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</si>
  <si>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</si>
  <si>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</si>
  <si>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</si>
  <si>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</si>
  <si>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</si>
  <si>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</si>
  <si>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</si>
  <si>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</si>
  <si>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</si>
  <si>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</si>
  <si>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</si>
  <si>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</si>
  <si>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</si>
  <si>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</si>
  <si>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</si>
  <si>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</si>
  <si>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</si>
  <si>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</si>
  <si>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</si>
  <si>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</si>
  <si>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</si>
  <si>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</si>
  <si>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</si>
  <si>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</si>
  <si>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</si>
  <si>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</si>
  <si>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</si>
  <si>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</si>
  <si>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</si>
  <si>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</si>
  <si>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</si>
  <si>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</si>
  <si>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</si>
  <si>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</si>
  <si>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</si>
  <si>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</si>
  <si>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</si>
  <si>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</si>
  <si>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</si>
  <si>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</si>
  <si>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</si>
  <si>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</si>
  <si>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</si>
  <si>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</si>
  <si>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</si>
  <si>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</si>
  <si>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</si>
  <si>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</si>
  <si>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</si>
  <si>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</si>
  <si>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</si>
  <si>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</si>
  <si>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</si>
  <si>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</si>
  <si>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</si>
  <si>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</si>
  <si>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</si>
  <si>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</si>
  <si>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</si>
  <si>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</si>
  <si>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</si>
  <si>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</si>
  <si>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</si>
  <si>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</si>
  <si>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</si>
  <si>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</si>
  <si>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</si>
  <si>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</si>
  <si>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</si>
  <si>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</si>
  <si>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</si>
  <si>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</si>
  <si>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</si>
  <si>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</si>
  <si>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</si>
  <si>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</si>
  <si>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</si>
  <si>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</si>
  <si>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</si>
  <si>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</si>
  <si>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</si>
  <si>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</si>
  <si>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</si>
  <si>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</si>
  <si>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</si>
  <si>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</si>
  <si>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</si>
  <si>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</si>
  <si>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</si>
  <si>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</si>
  <si>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</si>
  <si>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</si>
  <si>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</si>
  <si>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</si>
  <si>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</si>
  <si>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</si>
  <si>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</si>
  <si>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</si>
  <si>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</si>
  <si>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</si>
  <si>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</si>
  <si>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</si>
  <si>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</si>
  <si>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</si>
  <si>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</si>
  <si>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</si>
  <si>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</si>
  <si>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</si>
  <si>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</si>
  <si>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</si>
  <si>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</si>
  <si>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</si>
  <si>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</si>
  <si>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</si>
  <si>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</si>
  <si>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</si>
  <si>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</si>
  <si>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</si>
  <si>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</si>
  <si>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</si>
  <si>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</si>
  <si>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</si>
  <si>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</si>
  <si>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</si>
  <si>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</si>
  <si>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</si>
  <si>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</si>
  <si>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</si>
  <si>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</si>
  <si>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</si>
  <si>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</si>
  <si>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</si>
  <si>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</si>
  <si>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</si>
  <si>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</si>
  <si>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</si>
  <si>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</si>
  <si>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</si>
  <si>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</si>
  <si>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</si>
  <si>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</si>
  <si>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</si>
  <si>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</si>
  <si>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</si>
  <si>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</si>
  <si>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</si>
  <si>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</si>
  <si>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</si>
  <si>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</si>
  <si>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</si>
  <si>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</si>
  <si>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</si>
  <si>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</si>
  <si>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</si>
  <si>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</si>
  <si>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</si>
  <si>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</si>
  <si>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</si>
  <si>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</si>
  <si>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</si>
  <si>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</si>
  <si>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</si>
  <si>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</si>
  <si>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</si>
  <si>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</si>
  <si>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</si>
  <si>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</si>
  <si>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</si>
  <si>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</si>
  <si>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</si>
  <si>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</si>
  <si>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</si>
  <si>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</si>
  <si>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</si>
  <si>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</si>
  <si>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</si>
  <si>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</si>
  <si>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</si>
  <si>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</si>
  <si>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</si>
  <si>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</si>
  <si>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</si>
  <si>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</si>
  <si>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</si>
  <si>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</si>
  <si>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</si>
  <si>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</si>
  <si>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</si>
  <si>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</si>
  <si>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</si>
  <si>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</si>
  <si>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</si>
  <si>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</si>
  <si>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</si>
  <si>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</si>
  <si>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</si>
  <si>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</si>
  <si>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</si>
  <si>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</si>
  <si>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</si>
  <si>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</si>
  <si>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</si>
  <si>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</si>
  <si>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</si>
  <si>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</si>
  <si>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</si>
  <si>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</si>
  <si>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</si>
  <si>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</si>
  <si>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</si>
  <si>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</si>
  <si>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</si>
  <si>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</si>
  <si>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</si>
  <si>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</si>
  <si>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</si>
  <si>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</si>
  <si>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</si>
  <si>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</si>
  <si>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</si>
  <si>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</si>
  <si>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</si>
  <si>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</si>
  <si>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</si>
  <si>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</si>
  <si>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</si>
  <si>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</si>
  <si>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</si>
  <si>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</si>
  <si>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</si>
  <si>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</si>
  <si>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</si>
  <si>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</si>
  <si>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</si>
  <si>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</si>
  <si>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</si>
  <si>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</si>
  <si>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</si>
  <si>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</si>
  <si>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</si>
  <si>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</si>
  <si>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</si>
  <si>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</si>
  <si>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</si>
  <si>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</si>
  <si>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</si>
  <si>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</si>
  <si>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</si>
  <si>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</si>
  <si>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</si>
  <si>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</si>
  <si>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</si>
  <si>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</si>
  <si>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</si>
  <si>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</si>
  <si>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</si>
  <si>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</si>
  <si>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</si>
  <si>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</si>
  <si>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</si>
  <si>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</si>
  <si>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</si>
  <si>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</si>
  <si>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</si>
  <si>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</si>
  <si>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</si>
  <si>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</si>
  <si>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</si>
  <si>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</si>
  <si>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</si>
  <si>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</si>
  <si>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</si>
  <si>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</si>
  <si>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</si>
  <si>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</si>
  <si>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</si>
  <si>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</si>
  <si>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</si>
  <si>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</si>
  <si>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</si>
  <si>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</si>
  <si>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</si>
  <si>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</si>
  <si>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</si>
  <si>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</si>
  <si>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</si>
  <si>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</si>
  <si>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</si>
  <si>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</si>
  <si>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</si>
  <si>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</si>
  <si>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</si>
  <si>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</si>
  <si>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</si>
  <si>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</si>
  <si>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</si>
  <si>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</si>
  <si>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</si>
  <si>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</si>
  <si>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</si>
  <si>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</si>
  <si>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</si>
  <si>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</si>
  <si>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</si>
  <si>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</si>
  <si>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</si>
  <si>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</si>
  <si>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</si>
  <si>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</si>
  <si>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</si>
  <si>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</si>
  <si>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</si>
  <si>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</si>
  <si>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</si>
  <si>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</si>
  <si>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</si>
  <si>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</si>
  <si>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</si>
  <si>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</si>
  <si>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</si>
  <si>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</si>
  <si>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</si>
  <si>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</si>
  <si>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</si>
  <si>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</si>
  <si>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</si>
  <si>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</si>
  <si>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</si>
  <si>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</si>
  <si>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</si>
  <si>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</si>
  <si>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</si>
  <si>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</si>
  <si>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</si>
  <si>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</si>
  <si>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</si>
  <si>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</si>
  <si>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</si>
  <si>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</si>
  <si>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</si>
  <si>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</si>
  <si>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</si>
  <si>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</si>
  <si>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</si>
  <si>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</si>
  <si>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</si>
  <si>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</si>
  <si>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</si>
  <si>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</si>
  <si>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</si>
  <si>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</si>
  <si>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</si>
  <si>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</si>
  <si>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</si>
  <si>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</si>
  <si>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</si>
  <si>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</si>
  <si>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</si>
  <si>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</si>
  <si>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</si>
  <si>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</si>
  <si>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</si>
  <si>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</si>
  <si>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</si>
  <si>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</si>
  <si>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</si>
  <si>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</si>
  <si>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</si>
  <si>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</si>
  <si>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</si>
  <si>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</si>
  <si>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</si>
  <si>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</si>
  <si>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</si>
  <si>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</si>
  <si>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</si>
  <si>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</si>
  <si>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</si>
  <si>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</si>
  <si>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</si>
  <si>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</si>
  <si>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</si>
  <si>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</si>
  <si>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</si>
  <si>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</si>
  <si>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</si>
  <si>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</si>
  <si>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</si>
  <si>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</si>
  <si>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</si>
  <si>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</si>
  <si>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</si>
  <si>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</si>
  <si>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</si>
  <si>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</si>
  <si>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</si>
  <si>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</si>
  <si>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</si>
  <si>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</si>
  <si>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</si>
  <si>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</si>
  <si>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</si>
  <si>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</si>
  <si>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</si>
  <si>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</si>
  <si>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</si>
  <si>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</si>
  <si>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</si>
  <si>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</si>
  <si>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</si>
  <si>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</si>
  <si>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</si>
  <si>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</si>
  <si>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</si>
  <si>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</si>
  <si>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</si>
  <si>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</si>
  <si>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</si>
  <si>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</si>
  <si>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</si>
  <si>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</si>
  <si>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</si>
  <si>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</si>
  <si>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</si>
  <si>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</si>
  <si>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</si>
  <si>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</si>
  <si>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</si>
  <si>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</si>
  <si>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</si>
  <si>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</si>
  <si>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</si>
  <si>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</si>
  <si>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</si>
  <si>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</si>
  <si>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</si>
  <si>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</si>
  <si>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</si>
  <si>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</si>
  <si>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</si>
  <si>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</si>
  <si>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</si>
  <si>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</si>
  <si>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</si>
  <si>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</si>
  <si>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</si>
  <si>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</si>
  <si>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</si>
  <si>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</si>
  <si>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</si>
  <si>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</si>
  <si>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</si>
  <si>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</si>
  <si>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</si>
  <si>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</si>
  <si>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</si>
  <si>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</si>
  <si>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</si>
  <si>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</si>
  <si>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</si>
  <si>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</si>
  <si>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</si>
  <si>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</si>
  <si>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</si>
  <si>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</si>
  <si>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</si>
  <si>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</si>
  <si>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</si>
  <si>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</si>
  <si>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</si>
  <si>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</si>
  <si>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</si>
  <si>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</si>
  <si>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</si>
  <si>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</si>
  <si>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</si>
  <si>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</si>
  <si>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</si>
  <si>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</si>
  <si>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</si>
  <si>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</si>
  <si>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</si>
  <si>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</si>
  <si>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</si>
  <si>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</si>
  <si>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</si>
  <si>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</si>
  <si>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</si>
  <si>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</si>
  <si>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</si>
  <si>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</si>
  <si>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</si>
  <si>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</si>
  <si>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</si>
  <si>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</si>
  <si>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</si>
  <si>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</si>
  <si>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</si>
  <si>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</si>
  <si>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</si>
  <si>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</si>
  <si>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</si>
  <si>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</si>
  <si>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</si>
  <si>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</si>
  <si>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</si>
  <si>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</si>
  <si>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</si>
  <si>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</si>
  <si>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</si>
  <si>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</si>
  <si>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</si>
  <si>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</si>
  <si>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</si>
  <si>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</si>
  <si>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</si>
  <si>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</si>
  <si>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</si>
  <si>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</si>
  <si>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</si>
  <si>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</si>
  <si>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</si>
  <si>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</si>
  <si>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</si>
  <si>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</si>
  <si>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</si>
  <si>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</si>
  <si>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</si>
  <si>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</si>
  <si>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</si>
  <si>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</si>
  <si>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</si>
  <si>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</si>
  <si>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</si>
  <si>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</si>
  <si>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</si>
  <si>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</si>
  <si>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</si>
  <si>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</si>
  <si>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</si>
  <si>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</si>
  <si>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</si>
  <si>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</si>
  <si>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</si>
  <si>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</si>
  <si>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</si>
  <si>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</si>
  <si>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</si>
  <si>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</si>
  <si>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</si>
  <si>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</si>
  <si>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</si>
  <si>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</si>
  <si>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</si>
  <si>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</si>
  <si>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</si>
  <si>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</si>
  <si>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</si>
  <si>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</si>
  <si>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</si>
  <si>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</si>
  <si>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</si>
  <si>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</si>
  <si>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</si>
  <si>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</si>
  <si>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</si>
  <si>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</si>
  <si>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</si>
  <si>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</si>
  <si>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</si>
  <si>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</si>
  <si>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</si>
  <si>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</si>
  <si>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</si>
  <si>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</si>
  <si>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</si>
  <si>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</si>
  <si>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</si>
  <si>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</si>
  <si>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</si>
  <si>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</si>
  <si>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</si>
  <si>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</si>
  <si>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</si>
  <si>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</si>
  <si>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</si>
  <si>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</si>
  <si>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</si>
  <si>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</si>
  <si>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</si>
  <si>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</si>
  <si>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</si>
  <si>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</si>
  <si>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</si>
  <si>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</si>
  <si>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</si>
  <si>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</si>
  <si>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</si>
  <si>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</si>
  <si>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</si>
  <si>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</si>
  <si>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</si>
  <si>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</si>
  <si>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</si>
  <si>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</si>
  <si>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</si>
  <si>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</si>
  <si>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</si>
  <si>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</si>
  <si>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</si>
  <si>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</si>
  <si>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</si>
  <si>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</si>
  <si>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</si>
  <si>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</si>
  <si>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</si>
  <si>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</si>
  <si>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</si>
  <si>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</si>
  <si>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</si>
  <si>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</si>
  <si>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</si>
  <si>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</si>
  <si>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</si>
  <si>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</si>
  <si>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</si>
  <si>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</si>
  <si>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</si>
  <si>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</si>
  <si>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</si>
  <si>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</si>
  <si>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</si>
  <si>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</si>
  <si>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</si>
  <si>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</si>
  <si>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</si>
  <si>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</si>
  <si>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</si>
  <si>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</si>
  <si>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</si>
  <si>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</si>
  <si>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</si>
  <si>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</si>
  <si>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</si>
  <si>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</si>
  <si>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</si>
  <si>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</si>
  <si>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</si>
  <si>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</si>
  <si>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</si>
  <si>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</si>
  <si>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</si>
  <si>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</si>
  <si>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</si>
  <si>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</si>
  <si>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</si>
  <si>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</si>
  <si>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</si>
  <si>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</si>
  <si>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</si>
  <si>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</si>
  <si>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</si>
  <si>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</si>
  <si>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</si>
  <si>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</si>
  <si>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</si>
  <si>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</si>
  <si>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</si>
  <si>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</si>
  <si>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</si>
  <si>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</si>
  <si>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</si>
  <si>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</si>
  <si>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</si>
  <si>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</si>
  <si>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</si>
  <si>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</si>
  <si>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</si>
  <si>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</si>
  <si>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</si>
  <si>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</si>
  <si>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</si>
  <si>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</si>
  <si>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</si>
  <si>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</si>
  <si>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</si>
  <si>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</si>
  <si>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</si>
  <si>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</si>
  <si>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</si>
  <si>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</si>
  <si>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</si>
  <si>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</si>
  <si>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</si>
  <si>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</si>
  <si>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</si>
  <si>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</si>
  <si>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</si>
  <si>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</si>
  <si>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</si>
  <si>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</si>
  <si>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</si>
  <si>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</si>
  <si>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</si>
  <si>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</si>
  <si>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</si>
  <si>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</si>
  <si>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</si>
  <si>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</si>
  <si>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</si>
  <si>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</si>
  <si>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</si>
  <si>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</si>
  <si>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</si>
  <si>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</si>
  <si>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</si>
  <si>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</si>
  <si>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</si>
  <si>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</si>
  <si>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</si>
  <si>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</si>
  <si>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</si>
  <si>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</si>
  <si>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</si>
  <si>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</si>
  <si>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</si>
  <si>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</si>
  <si>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</si>
  <si>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</si>
  <si>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</si>
  <si>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</si>
  <si>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</si>
  <si>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</si>
  <si>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</si>
  <si>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</si>
  <si>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</si>
  <si>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</si>
  <si>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</si>
  <si>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</si>
  <si>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</si>
  <si>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</si>
  <si>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</si>
  <si>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</si>
  <si>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</si>
  <si>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</si>
  <si>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</si>
  <si>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</si>
  <si>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</si>
  <si>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</si>
  <si>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</si>
  <si>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</si>
  <si>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</si>
  <si>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</si>
  <si>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</si>
  <si>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</si>
  <si>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</si>
  <si>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</si>
  <si>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</si>
  <si>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</si>
  <si>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</si>
  <si>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</si>
  <si>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</si>
  <si>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</si>
  <si>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</si>
  <si>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</si>
  <si>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</si>
  <si>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</si>
  <si>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</si>
  <si>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</si>
  <si>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</si>
  <si>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</si>
  <si>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</si>
  <si>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</si>
  <si>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</si>
  <si>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</si>
  <si>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</si>
  <si>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</si>
  <si>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</si>
  <si>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</si>
  <si>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</si>
  <si>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</si>
  <si>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</si>
  <si>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</si>
  <si>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</si>
  <si>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</si>
  <si>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</si>
  <si>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</si>
  <si>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</si>
  <si>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</si>
  <si>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</si>
  <si>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</si>
  <si>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</si>
  <si>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</si>
  <si>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</si>
  <si>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</si>
  <si>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</si>
  <si>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</si>
  <si>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</si>
  <si>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</si>
  <si>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</si>
  <si>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</si>
  <si>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</si>
  <si>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</si>
  <si>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</si>
  <si>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</si>
  <si>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</si>
  <si>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</si>
  <si>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</si>
  <si>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</si>
  <si>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</si>
  <si>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</si>
  <si>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</si>
  <si>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</si>
  <si>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</si>
  <si>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</si>
  <si>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</si>
  <si>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</si>
  <si>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</si>
  <si>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</si>
  <si>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</si>
  <si>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</si>
  <si>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</si>
  <si>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</si>
  <si>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</si>
  <si>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</si>
  <si>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</si>
  <si>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</si>
  <si>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</si>
  <si>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</si>
  <si>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</si>
  <si>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</si>
  <si>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</si>
  <si>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</si>
  <si>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</si>
  <si>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</si>
  <si>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</si>
  <si>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</si>
  <si>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</si>
  <si>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</si>
  <si>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</si>
  <si>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</si>
  <si>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</si>
  <si>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</si>
  <si>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</si>
  <si>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</si>
  <si>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</si>
  <si>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</si>
  <si>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</si>
  <si>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</si>
  <si>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</si>
  <si>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</si>
  <si>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</si>
  <si>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</si>
  <si>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</si>
  <si>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</si>
  <si>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</si>
  <si>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</si>
  <si>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</si>
  <si>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</si>
  <si>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</si>
  <si>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</si>
  <si>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</si>
  <si>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</si>
  <si>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</si>
  <si>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</si>
  <si>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</si>
  <si>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</si>
  <si>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</si>
  <si>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</si>
  <si>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</si>
  <si>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</si>
  <si>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</si>
  <si>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</si>
  <si>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</si>
  <si>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</si>
  <si>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</si>
  <si>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</si>
  <si>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</si>
  <si>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</si>
  <si>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</si>
  <si>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</si>
  <si>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</si>
  <si>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</si>
  <si>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</si>
  <si>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</si>
  <si>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</si>
  <si>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</si>
  <si>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</si>
  <si>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</si>
  <si>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</si>
  <si>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</si>
  <si>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</si>
  <si>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</si>
  <si>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</si>
  <si>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</si>
  <si>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</si>
  <si>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</si>
  <si>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</si>
  <si>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</si>
  <si>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</si>
  <si>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</si>
  <si>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</si>
  <si>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</si>
  <si>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</si>
  <si>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</si>
  <si>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</si>
  <si>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</si>
  <si>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</si>
  <si>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</si>
  <si>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</si>
  <si>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</si>
  <si>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</si>
  <si>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</si>
  <si>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</si>
  <si>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</si>
  <si>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</si>
  <si>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</si>
  <si>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</si>
  <si>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</si>
  <si>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</si>
  <si>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</si>
  <si>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</si>
  <si>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</si>
  <si>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</si>
  <si>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</si>
  <si>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</si>
  <si>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</si>
  <si>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</si>
  <si>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</si>
  <si>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</si>
  <si>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</si>
  <si>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</si>
  <si>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</si>
  <si>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</si>
  <si>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</si>
  <si>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</si>
  <si>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</si>
  <si>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</si>
  <si>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</si>
  <si>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</si>
  <si>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</si>
  <si>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</si>
  <si>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</si>
  <si>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</si>
  <si>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</si>
  <si>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</si>
  <si>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</si>
  <si>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</si>
  <si>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</si>
  <si>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</si>
  <si>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</si>
  <si>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</si>
  <si>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</si>
  <si>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</si>
  <si>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</si>
  <si>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</si>
  <si>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</si>
  <si>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</si>
  <si>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</si>
  <si>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</si>
  <si>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</si>
  <si>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</si>
  <si>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</si>
  <si>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</si>
  <si>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</si>
  <si>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</si>
  <si>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</si>
  <si>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</si>
  <si>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</si>
  <si>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</si>
  <si>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</si>
  <si>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</si>
  <si>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</si>
  <si>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</si>
  <si>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</si>
  <si>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</si>
  <si>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</si>
  <si>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</si>
  <si>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</si>
  <si>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</si>
  <si>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</si>
  <si>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</si>
  <si>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</si>
  <si>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</si>
  <si>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</si>
  <si>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</si>
  <si>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</si>
  <si>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</si>
  <si>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</si>
  <si>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</si>
  <si>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</si>
  <si>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</si>
  <si>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</si>
  <si>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</si>
  <si>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</si>
  <si>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</si>
  <si>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</si>
  <si>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</si>
  <si>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</si>
  <si>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</si>
  <si>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</si>
  <si>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</si>
  <si>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</si>
  <si>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</si>
  <si>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</si>
  <si>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</si>
  <si>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</si>
  <si>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</si>
  <si>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</si>
  <si>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</si>
  <si>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</si>
  <si>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</si>
  <si>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</si>
  <si>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</si>
  <si>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</si>
  <si>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</si>
  <si>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</si>
  <si>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</si>
  <si>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</si>
  <si>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</si>
  <si>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</si>
  <si>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</si>
  <si>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</si>
  <si>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</si>
  <si>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</si>
  <si>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</si>
  <si>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</si>
  <si>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</si>
  <si>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</si>
  <si>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</si>
  <si>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</si>
  <si>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</si>
  <si>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</si>
  <si>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</si>
  <si>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</si>
  <si>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</si>
  <si>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</si>
  <si>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</si>
  <si>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</si>
  <si>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</si>
  <si>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</si>
  <si>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</si>
  <si>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</si>
  <si>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</si>
  <si>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</si>
  <si>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</si>
  <si>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</si>
  <si>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</si>
  <si>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</si>
  <si>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</si>
  <si>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</si>
  <si>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</si>
  <si>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</si>
  <si>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</si>
  <si>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</si>
  <si>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</si>
  <si>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</si>
  <si>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</si>
  <si>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</si>
  <si>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</si>
  <si>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</si>
  <si>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</si>
  <si>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</si>
  <si>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</si>
  <si>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</si>
  <si>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</si>
  <si>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</si>
  <si>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</si>
  <si>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</si>
  <si>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</si>
  <si>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</si>
  <si>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</si>
  <si>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</si>
  <si>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</si>
  <si>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</si>
  <si>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</si>
  <si>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</si>
  <si>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</si>
  <si>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</si>
  <si>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</si>
  <si>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</si>
  <si>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</si>
  <si>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</si>
  <si>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</si>
  <si>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</si>
  <si>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</si>
  <si>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</si>
  <si>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</si>
  <si>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</si>
  <si>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</si>
  <si>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</si>
  <si>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</si>
  <si>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</si>
  <si>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</si>
  <si>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</si>
  <si>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</si>
  <si>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</si>
  <si>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</si>
  <si>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</si>
  <si>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</si>
  <si>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</si>
  <si>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</si>
  <si>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</si>
  <si>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</si>
  <si>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</si>
  <si>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</si>
  <si>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</si>
  <si>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</si>
  <si>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</si>
  <si>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</si>
  <si>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</si>
  <si>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</si>
  <si>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</si>
  <si>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</si>
  <si>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</si>
  <si>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</si>
  <si>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</si>
  <si>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</si>
  <si>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</si>
  <si>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</si>
  <si>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</si>
  <si>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</si>
  <si>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</si>
  <si>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</si>
  <si>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</si>
  <si>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</si>
  <si>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</si>
  <si>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</si>
  <si>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</si>
  <si>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</si>
  <si>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</si>
  <si>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</si>
  <si>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</si>
  <si>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</si>
  <si>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</si>
  <si>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</si>
  <si>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</si>
  <si>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</si>
  <si>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</si>
  <si>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</si>
  <si>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</si>
  <si>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</si>
  <si>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</si>
  <si>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</si>
  <si>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</si>
  <si>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</si>
  <si>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</si>
  <si>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</si>
  <si>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</si>
  <si>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</si>
  <si>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</si>
  <si>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</si>
  <si>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</si>
  <si>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</si>
  <si>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</si>
  <si>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</si>
  <si>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</si>
  <si>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</si>
  <si>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</si>
  <si>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</si>
  <si>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</si>
  <si>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</si>
  <si>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</si>
  <si>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</si>
  <si>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</si>
  <si>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</si>
  <si>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</si>
  <si>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</si>
  <si>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</si>
  <si>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</si>
  <si>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</si>
  <si>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</si>
  <si>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</si>
  <si>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</si>
  <si>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</si>
  <si>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</si>
  <si>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</si>
  <si>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</si>
  <si>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</si>
  <si>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</si>
  <si>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</si>
  <si>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</si>
  <si>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</si>
  <si>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</si>
  <si>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</si>
  <si>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</si>
  <si>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</si>
  <si>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</si>
  <si>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</si>
  <si>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</si>
  <si>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</si>
  <si>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</si>
  <si>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</si>
  <si>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</si>
  <si>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</si>
  <si>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</si>
  <si>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</si>
  <si>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</si>
  <si>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</si>
  <si>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</si>
  <si>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</si>
  <si>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</si>
  <si>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</si>
  <si>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</si>
  <si>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</si>
  <si>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</si>
  <si>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</si>
  <si>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</si>
  <si>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</si>
  <si>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</si>
  <si>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</si>
  <si>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</si>
  <si>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</si>
  <si>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</si>
  <si>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</si>
  <si>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</si>
  <si>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</si>
  <si>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</si>
  <si>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</si>
  <si>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</si>
  <si>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</si>
  <si>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</si>
  <si>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</si>
  <si>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</si>
  <si>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</si>
  <si>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</si>
  <si>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</si>
  <si>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</si>
  <si>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</si>
  <si>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</si>
  <si>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</si>
  <si>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</si>
  <si>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</si>
  <si>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</si>
  <si>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</si>
  <si>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</si>
  <si>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</si>
  <si>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</si>
  <si>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</si>
  <si>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</si>
  <si>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</si>
  <si>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</si>
  <si>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</si>
  <si>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</si>
  <si>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</si>
  <si>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</si>
  <si>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</si>
  <si>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</si>
  <si>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</si>
  <si>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</si>
  <si>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</si>
  <si>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</si>
  <si>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</si>
  <si>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</si>
  <si>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</si>
  <si>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</si>
  <si>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</si>
  <si>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</si>
  <si>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</si>
  <si>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</si>
  <si>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</si>
  <si>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</si>
  <si>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</si>
  <si>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</si>
  <si>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</si>
  <si>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</si>
  <si>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</si>
  <si>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</si>
  <si>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</si>
  <si>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</si>
  <si>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</si>
  <si>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</si>
  <si>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</si>
  <si>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</si>
  <si>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</si>
  <si>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</si>
  <si>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</si>
  <si>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</si>
  <si>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</si>
  <si>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</si>
  <si>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</si>
  <si>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</si>
  <si>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</si>
  <si>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</si>
  <si>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</si>
  <si>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</si>
  <si>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</si>
  <si>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</si>
  <si>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</si>
  <si>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</si>
  <si>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</si>
  <si>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</si>
  <si>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</si>
  <si>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</si>
  <si>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</si>
  <si>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</si>
  <si>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</si>
  <si>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</si>
  <si>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</si>
  <si>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</si>
  <si>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</si>
  <si>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</si>
  <si>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</si>
  <si>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</si>
  <si>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</si>
  <si>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</si>
  <si>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</si>
  <si>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</si>
  <si>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</si>
  <si>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</si>
  <si>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</si>
  <si>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</si>
  <si>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</si>
  <si>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</si>
  <si>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</si>
  <si>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</si>
  <si>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</si>
  <si>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</si>
  <si>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</si>
  <si>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</si>
  <si>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</si>
  <si>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</si>
  <si>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</si>
  <si>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</si>
  <si>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</si>
  <si>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</si>
  <si>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</si>
  <si>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</si>
  <si>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</si>
  <si>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</si>
  <si>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</si>
  <si>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</si>
  <si>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</si>
  <si>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</si>
  <si>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</si>
  <si>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</si>
  <si>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</si>
  <si>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</si>
  <si>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</si>
  <si>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</si>
  <si>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</si>
  <si>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</si>
  <si>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</si>
  <si>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</si>
  <si>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</si>
  <si>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</si>
  <si>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</si>
  <si>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</si>
  <si>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</si>
  <si>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</si>
  <si>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</si>
  <si>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</si>
  <si>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</si>
  <si>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</si>
  <si>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</si>
  <si>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</si>
  <si>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</si>
  <si>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</si>
  <si>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</si>
  <si>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</si>
  <si>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</si>
  <si>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</si>
  <si>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</si>
  <si>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</si>
  <si>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</si>
  <si>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</si>
  <si>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</si>
  <si>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</si>
  <si>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</si>
  <si>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</si>
  <si>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</si>
  <si>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</si>
  <si>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</si>
  <si>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</si>
  <si>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</si>
  <si>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</si>
  <si>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</si>
  <si>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</si>
  <si>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</si>
  <si>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</si>
  <si>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</si>
  <si>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</si>
  <si>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</si>
  <si>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</si>
  <si>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</si>
  <si>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</si>
  <si>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</si>
  <si>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</si>
  <si>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</si>
  <si>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</si>
  <si>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</si>
  <si>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</si>
  <si>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</si>
  <si>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</si>
  <si>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</si>
  <si>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</si>
  <si>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</si>
  <si>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</si>
  <si>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</si>
  <si>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</si>
  <si>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</si>
  <si>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</si>
  <si>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</si>
  <si>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</si>
  <si>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</si>
  <si>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</si>
  <si>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</si>
  <si>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</si>
  <si>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</si>
  <si>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</si>
  <si>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</si>
  <si>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</si>
  <si>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</si>
  <si>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</si>
  <si>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</si>
  <si>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</si>
  <si>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</si>
  <si>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</si>
  <si>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</si>
  <si>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</si>
  <si>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</si>
  <si>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</si>
  <si>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</si>
  <si>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</si>
  <si>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</si>
  <si>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</si>
  <si>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</si>
  <si>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</si>
  <si>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</si>
  <si>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</si>
  <si>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</si>
  <si>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</si>
  <si>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</si>
  <si>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</si>
  <si>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</si>
  <si>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</si>
  <si>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</si>
  <si>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</si>
  <si>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</si>
  <si>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</si>
  <si>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</si>
  <si>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</si>
  <si>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</si>
  <si>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</si>
  <si>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</si>
  <si>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</si>
  <si>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</si>
  <si>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</si>
  <si>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</si>
  <si>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</si>
  <si>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</si>
  <si>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</si>
  <si>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</si>
  <si>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</si>
  <si>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</si>
  <si>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</si>
  <si>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</si>
  <si>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</si>
  <si>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</si>
  <si>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</si>
  <si>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</si>
  <si>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</si>
  <si>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</si>
  <si>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</si>
  <si>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</si>
  <si>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</si>
  <si>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</si>
  <si>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</si>
  <si>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</si>
  <si>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</si>
  <si>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</si>
  <si>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</si>
  <si>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</si>
  <si>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</si>
  <si>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</si>
  <si>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</si>
  <si>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</si>
  <si>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</si>
  <si>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</si>
  <si>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</si>
  <si>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</si>
  <si>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</si>
  <si>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</si>
  <si>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</si>
  <si>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</si>
  <si>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</si>
  <si>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</si>
  <si>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</si>
  <si>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</si>
  <si>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</si>
  <si>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</si>
  <si>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</si>
  <si>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</si>
  <si>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</si>
  <si>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</si>
  <si>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</si>
  <si>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</si>
  <si>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</si>
  <si>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</si>
  <si>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</si>
  <si>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</si>
  <si>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</si>
  <si>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</si>
  <si>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</si>
  <si>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</si>
  <si>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</si>
  <si>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</si>
  <si>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</si>
  <si>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</si>
  <si>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</si>
  <si>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</si>
  <si>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</si>
  <si>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</si>
  <si>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</si>
  <si>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</si>
  <si>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</si>
  <si>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</si>
  <si>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</si>
  <si>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</si>
  <si>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</si>
  <si>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</si>
  <si>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</si>
  <si>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</si>
  <si>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</si>
  <si>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</si>
  <si>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</si>
  <si>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</si>
  <si>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</si>
  <si>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</si>
  <si>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</si>
  <si>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</si>
  <si>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</si>
  <si>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</si>
  <si>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</si>
  <si>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</si>
  <si>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</si>
  <si>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</si>
  <si>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</si>
  <si>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</si>
  <si>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</si>
  <si>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</si>
  <si>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</si>
  <si>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</si>
  <si>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</si>
  <si>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</si>
  <si>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</si>
  <si>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</si>
  <si>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</si>
  <si>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</si>
  <si>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</si>
  <si>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</si>
  <si>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</si>
  <si>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</si>
  <si>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</si>
  <si>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</si>
  <si>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</si>
  <si>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</si>
  <si>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</si>
  <si>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</si>
  <si>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</si>
  <si>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</si>
  <si>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</si>
  <si>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</si>
  <si>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</si>
  <si>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</si>
  <si>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</si>
  <si>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</si>
  <si>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</si>
  <si>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</si>
  <si>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</si>
  <si>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</si>
  <si>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</si>
  <si>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</si>
  <si>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</si>
  <si>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</si>
  <si>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</si>
  <si>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</si>
  <si>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</si>
  <si>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</si>
  <si>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</si>
  <si>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</si>
  <si>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</si>
  <si>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</si>
  <si>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</si>
  <si>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</si>
  <si>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</si>
  <si>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</si>
  <si>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</si>
  <si>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</si>
  <si>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</si>
  <si>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</si>
  <si>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</si>
  <si>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</si>
  <si>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</si>
  <si>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</si>
  <si>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</si>
  <si>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</si>
  <si>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</si>
  <si>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</si>
  <si>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</si>
  <si>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</si>
  <si>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</si>
  <si>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</si>
  <si>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</si>
  <si>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</si>
  <si>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</si>
  <si>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</si>
  <si>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</si>
  <si>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</si>
  <si>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</si>
  <si>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</si>
  <si>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</si>
  <si>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</si>
  <si>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</si>
  <si>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</si>
  <si>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</si>
  <si>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</si>
  <si>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</si>
  <si>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</si>
  <si>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</si>
  <si>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</si>
  <si>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</si>
  <si>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</si>
  <si>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</si>
  <si>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</si>
  <si>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</si>
  <si>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</si>
  <si>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</si>
  <si>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</si>
  <si>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</si>
  <si>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</si>
  <si>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</si>
  <si>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</si>
  <si>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</si>
  <si>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</si>
  <si>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</si>
  <si>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</si>
  <si>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</si>
  <si>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</si>
  <si>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</si>
  <si>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</si>
  <si>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</si>
  <si>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</si>
  <si>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</si>
  <si>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</si>
  <si>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</si>
  <si>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</si>
  <si>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</si>
  <si>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</si>
  <si>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</si>
  <si>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</si>
  <si>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</si>
  <si>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</si>
  <si>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</si>
  <si>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</si>
  <si>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</si>
  <si>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</si>
  <si>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</si>
  <si>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</si>
  <si>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</si>
  <si>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</si>
  <si>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</si>
  <si>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</si>
  <si>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</si>
  <si>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</si>
  <si>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</si>
  <si>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</si>
  <si>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</si>
  <si>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</si>
  <si>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</si>
  <si>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</si>
  <si>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</si>
  <si>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</si>
  <si>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</si>
  <si>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</si>
  <si>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</si>
  <si>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</si>
  <si>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</si>
  <si>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</si>
  <si>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</si>
  <si>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</si>
  <si>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</si>
  <si>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</si>
  <si>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</si>
  <si>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</si>
  <si>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</si>
  <si>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</si>
  <si>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</si>
  <si>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</si>
  <si>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</si>
  <si>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</si>
  <si>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</si>
  <si>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</si>
  <si>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</si>
  <si>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</si>
  <si>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</si>
  <si>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</si>
  <si>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</si>
  <si>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</si>
  <si>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</si>
  <si>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</si>
  <si>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</si>
  <si>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</si>
  <si>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</si>
  <si>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</si>
  <si>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</si>
  <si>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</si>
  <si>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</si>
  <si>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</si>
  <si>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</si>
  <si>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</si>
  <si>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</si>
  <si>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</si>
  <si>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</si>
  <si>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</si>
  <si>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</si>
  <si>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</si>
  <si>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</si>
  <si>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</si>
  <si>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</si>
  <si>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</si>
  <si>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</si>
  <si>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</si>
  <si>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</si>
  <si>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</si>
  <si>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</si>
  <si>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</si>
  <si>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</si>
  <si>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</si>
  <si>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</si>
  <si>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</si>
  <si>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</si>
  <si>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</si>
  <si>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</si>
  <si>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</si>
  <si>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</si>
  <si>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</si>
  <si>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</si>
  <si>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</si>
  <si>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</si>
  <si>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</si>
  <si>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</si>
  <si>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</si>
  <si>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</si>
  <si>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</si>
  <si>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</si>
  <si>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</si>
  <si>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</si>
  <si>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</si>
  <si>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</si>
  <si>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</si>
  <si>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</si>
  <si>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</si>
  <si>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</si>
  <si>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</si>
  <si>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</si>
  <si>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</si>
  <si>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</si>
  <si>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</si>
  <si>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</si>
  <si>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</si>
  <si>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</si>
  <si>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</si>
  <si>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</si>
  <si>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</si>
  <si>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</si>
  <si>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</si>
  <si>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</si>
  <si>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</si>
  <si>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</si>
  <si>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</si>
  <si>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</si>
  <si>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</si>
  <si>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</si>
  <si>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</si>
  <si>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</si>
  <si>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</si>
  <si>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</si>
  <si>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</si>
  <si>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</si>
  <si>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</si>
  <si>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</si>
  <si>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</si>
  <si>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</si>
  <si>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</si>
  <si>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</si>
  <si>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</si>
  <si>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</si>
  <si>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</si>
  <si>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</si>
  <si>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</si>
  <si>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</si>
  <si>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</si>
  <si>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</si>
  <si>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</si>
  <si>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</si>
  <si>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</si>
  <si>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</si>
  <si>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</si>
  <si>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</si>
  <si>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</si>
  <si>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</si>
  <si>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</si>
  <si>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</si>
  <si>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</si>
  <si>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</si>
  <si>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</si>
  <si>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</si>
  <si>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</si>
  <si>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</si>
  <si>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</si>
  <si>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</si>
  <si>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</si>
  <si>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</si>
  <si>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</si>
  <si>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</si>
  <si>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</si>
  <si>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</si>
  <si>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</si>
  <si>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</si>
  <si>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</si>
  <si>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</si>
  <si>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</si>
  <si>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</si>
  <si>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</si>
  <si>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</si>
  <si>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</si>
  <si>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</si>
  <si>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</si>
  <si>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</si>
  <si>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</si>
  <si>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</si>
  <si>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</si>
  <si>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</si>
  <si>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</si>
  <si>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</si>
  <si>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</si>
  <si>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</si>
  <si>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</si>
  <si>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</si>
  <si>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</si>
  <si>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</si>
  <si>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</si>
  <si>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</si>
  <si>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</si>
  <si>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</si>
  <si>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</si>
  <si>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</si>
  <si>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</si>
  <si>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</si>
  <si>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</si>
  <si>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</si>
  <si>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</si>
  <si>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</si>
  <si>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</si>
  <si>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</si>
  <si>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</si>
  <si>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</si>
  <si>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</si>
  <si>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</si>
  <si>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</si>
  <si>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</si>
  <si>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</si>
  <si>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</si>
  <si>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</si>
  <si>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</si>
  <si>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</si>
  <si>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</si>
  <si>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</si>
  <si>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</si>
  <si>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</si>
  <si>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</si>
  <si>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</si>
  <si>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</si>
  <si>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</si>
  <si>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</si>
  <si>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</si>
  <si>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</si>
  <si>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</si>
  <si>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</si>
  <si>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</si>
  <si>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</si>
  <si>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</si>
  <si>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</si>
  <si>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</si>
  <si>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</si>
  <si>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</si>
  <si>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</si>
  <si>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</si>
  <si>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</si>
  <si>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</si>
  <si>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</si>
  <si>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</si>
  <si>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</si>
  <si>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</si>
  <si>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</si>
  <si>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</si>
  <si>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</si>
  <si>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</si>
  <si>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</si>
  <si>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</si>
  <si>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</si>
  <si>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</si>
  <si>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</si>
  <si>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</si>
  <si>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</si>
  <si>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</si>
  <si>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</si>
  <si>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</si>
  <si>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</si>
  <si>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</si>
  <si>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</si>
  <si>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</si>
  <si>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</si>
  <si>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</si>
  <si>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</si>
  <si>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</si>
  <si>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</si>
  <si>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</si>
  <si>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</si>
  <si>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</si>
  <si>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</si>
  <si>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</si>
  <si>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</si>
  <si>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</si>
  <si>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</si>
  <si>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</si>
  <si>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</si>
  <si>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</si>
  <si>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</si>
  <si>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</si>
  <si>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</si>
  <si>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</si>
  <si>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</si>
  <si>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</si>
  <si>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</si>
  <si>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</si>
  <si>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</si>
  <si>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</si>
  <si>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</si>
  <si>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</si>
  <si>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</si>
  <si>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</si>
  <si>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</si>
  <si>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</si>
  <si>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</si>
  <si>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</si>
  <si>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</si>
  <si>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</si>
  <si>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</si>
  <si>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</si>
  <si>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</si>
  <si>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</si>
  <si>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</si>
  <si>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</si>
  <si>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</si>
  <si>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</si>
  <si>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</si>
  <si>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</si>
  <si>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</si>
  <si>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</si>
  <si>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</si>
  <si>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</si>
  <si>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</si>
  <si>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</si>
  <si>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</si>
  <si>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</si>
  <si>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</si>
  <si>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</si>
  <si>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</si>
  <si>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</si>
  <si>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</si>
  <si>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</si>
  <si>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</si>
  <si>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</si>
  <si>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</si>
  <si>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</si>
  <si>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</si>
  <si>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</si>
  <si>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</si>
  <si>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</si>
  <si>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</si>
  <si>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</si>
  <si>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</si>
  <si>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</si>
  <si>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</si>
  <si>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</si>
  <si>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</si>
  <si>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</si>
  <si>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</si>
  <si>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</si>
  <si>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</si>
  <si>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</si>
  <si>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</si>
  <si>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</si>
  <si>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</si>
  <si>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</si>
  <si>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</si>
  <si>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</si>
  <si>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</si>
  <si>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</si>
  <si>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</si>
  <si>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</si>
  <si>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</si>
  <si>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</si>
  <si>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</si>
  <si>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</si>
  <si>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</si>
  <si>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</si>
  <si>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</si>
  <si>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</si>
  <si>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</si>
  <si>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</si>
  <si>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</si>
  <si>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</si>
  <si>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</si>
  <si>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</si>
  <si>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</si>
  <si>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</si>
  <si>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</si>
  <si>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</si>
  <si>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</si>
  <si>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</si>
  <si>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</si>
  <si>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</si>
  <si>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</si>
  <si>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</si>
  <si>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</si>
  <si>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</si>
  <si>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</si>
  <si>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</si>
  <si>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</si>
  <si>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</si>
  <si>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</si>
  <si>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</si>
  <si>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</si>
  <si>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</si>
  <si>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</si>
  <si>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</si>
  <si>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</si>
  <si>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</si>
  <si>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</si>
  <si>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</si>
  <si>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</si>
  <si>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</si>
  <si>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</si>
  <si>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</si>
  <si>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</si>
  <si>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</si>
  <si>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</si>
  <si>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</si>
  <si>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</si>
  <si>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</si>
  <si>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</si>
  <si>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</si>
  <si>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</si>
  <si>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</si>
  <si>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</si>
  <si>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</si>
  <si>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</si>
  <si>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</si>
  <si>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</si>
  <si>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</si>
  <si>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</si>
  <si>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</si>
  <si>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</si>
  <si>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</si>
  <si>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</si>
  <si>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</si>
  <si>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</si>
  <si>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</si>
  <si>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</si>
  <si>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</si>
  <si>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</si>
  <si>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</si>
  <si>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</si>
  <si>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</si>
  <si>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</si>
  <si>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</si>
  <si>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</si>
  <si>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</si>
  <si>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</si>
  <si>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</si>
  <si>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</si>
  <si>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</si>
  <si>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</si>
  <si>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</si>
  <si>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</si>
  <si>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</si>
  <si>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</si>
  <si>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</si>
  <si>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</si>
  <si>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</si>
  <si>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</si>
  <si>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</si>
  <si>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</si>
  <si>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</si>
  <si>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</si>
  <si>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</si>
  <si>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</si>
  <si>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</si>
  <si>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</si>
  <si>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</si>
  <si>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</si>
  <si>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</si>
  <si>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</si>
  <si>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</si>
  <si>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</si>
  <si>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</si>
  <si>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</si>
  <si>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</si>
  <si>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</si>
  <si>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</si>
  <si>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</si>
  <si>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</si>
  <si>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</si>
  <si>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</si>
  <si>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</si>
  <si>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</si>
  <si>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</si>
  <si>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</si>
  <si>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</si>
  <si>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</si>
  <si>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</si>
  <si>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</si>
  <si>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</si>
  <si>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</si>
  <si>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</si>
  <si>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</si>
  <si>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</si>
  <si>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</si>
  <si>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</si>
  <si>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</si>
  <si>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</si>
  <si>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</si>
  <si>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</si>
  <si>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</si>
  <si>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</si>
  <si>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</si>
  <si>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</si>
  <si>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</si>
  <si>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</si>
  <si>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</si>
  <si>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</si>
  <si>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</si>
  <si>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</si>
  <si>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</si>
  <si>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</si>
  <si>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</si>
  <si>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</si>
  <si>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</si>
  <si>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</si>
  <si>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</si>
  <si>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</si>
  <si>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</si>
  <si>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</si>
  <si>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</si>
  <si>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</si>
  <si>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</si>
  <si>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</si>
  <si>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</si>
  <si>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</si>
  <si>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</si>
  <si>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</si>
  <si>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</si>
  <si>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</si>
  <si>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</si>
  <si>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</si>
  <si>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</si>
  <si>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</si>
  <si>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</si>
  <si>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</si>
  <si>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</si>
  <si>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</si>
  <si>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</si>
  <si>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</si>
  <si>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</si>
  <si>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</si>
  <si>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</si>
  <si>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</si>
  <si>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</si>
  <si>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</si>
  <si>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</si>
  <si>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</si>
  <si>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</si>
  <si>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</si>
  <si>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</si>
  <si>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</si>
  <si>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</si>
  <si>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</si>
  <si>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</si>
  <si>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</si>
  <si>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</si>
  <si>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</si>
  <si>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</si>
  <si>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</si>
  <si>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</si>
  <si>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</si>
  <si>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</si>
  <si>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</si>
  <si>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</si>
  <si>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</si>
  <si>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</si>
  <si>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</si>
  <si>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</si>
  <si>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</si>
  <si>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</si>
  <si>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</si>
  <si>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</si>
  <si>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</si>
  <si>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</si>
  <si>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</si>
  <si>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</si>
  <si>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</si>
  <si>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</si>
  <si>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</si>
  <si>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</si>
  <si>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</si>
  <si>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</si>
  <si>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</si>
  <si>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</si>
  <si>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</si>
  <si>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</si>
  <si>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</si>
  <si>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</si>
  <si>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</si>
  <si>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</si>
  <si>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</si>
  <si>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</si>
  <si>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</si>
  <si>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</si>
  <si>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</si>
  <si>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</si>
  <si>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</si>
  <si>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</si>
  <si>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</si>
  <si>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</si>
  <si>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</si>
  <si>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</si>
  <si>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</si>
  <si>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</si>
  <si>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</si>
  <si>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</si>
  <si>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</si>
  <si>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</si>
  <si>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</si>
  <si>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</si>
  <si>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</si>
  <si>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</si>
  <si>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</si>
  <si>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</si>
  <si>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</si>
  <si>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</si>
  <si>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</si>
  <si>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</si>
  <si>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</si>
  <si>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</si>
  <si>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</si>
  <si>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</si>
  <si>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</si>
  <si>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</si>
  <si>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</si>
  <si>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</si>
  <si>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</si>
  <si>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</si>
  <si>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</si>
  <si>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</si>
  <si>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</si>
  <si>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</si>
  <si>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</si>
  <si>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</si>
  <si>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</si>
  <si>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</si>
  <si>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</si>
  <si>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</si>
  <si>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</si>
  <si>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</si>
  <si>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</si>
  <si>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</si>
  <si>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</si>
  <si>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</si>
  <si>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</si>
  <si>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</si>
  <si>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</si>
  <si>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</si>
  <si>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</si>
  <si>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</si>
  <si>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</si>
  <si>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</si>
  <si>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</si>
  <si>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</si>
  <si>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</si>
  <si>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</si>
  <si>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</si>
  <si>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</si>
  <si>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</si>
  <si>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</si>
  <si>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</si>
  <si>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</si>
  <si>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</si>
  <si>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</si>
  <si>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</si>
  <si>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</si>
  <si>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</si>
  <si>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</si>
  <si>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</si>
  <si>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</si>
  <si>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</si>
  <si>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</si>
  <si>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</si>
  <si>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</si>
  <si>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</si>
  <si>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</si>
  <si>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</si>
  <si>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</si>
  <si>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</si>
  <si>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</si>
  <si>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</si>
  <si>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</si>
  <si>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</si>
  <si>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</si>
  <si>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</si>
  <si>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</si>
  <si>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</si>
  <si>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</si>
  <si>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</si>
  <si>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</si>
  <si>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</si>
  <si>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</si>
  <si>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</si>
  <si>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</si>
  <si>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</si>
  <si>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</si>
  <si>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</si>
  <si>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</si>
  <si>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</si>
  <si>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</si>
  <si>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</si>
  <si>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</si>
  <si>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</si>
  <si>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</si>
  <si>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</si>
  <si>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</si>
  <si>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</si>
  <si>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</si>
  <si>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</si>
  <si>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</si>
  <si>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</si>
  <si>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</si>
  <si>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</si>
  <si>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</si>
  <si>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</si>
  <si>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</si>
  <si>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</si>
  <si>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</si>
  <si>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</si>
  <si>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</si>
  <si>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</si>
  <si>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</si>
  <si>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</si>
  <si>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</si>
  <si>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</si>
  <si>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</si>
  <si>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</si>
  <si>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</si>
  <si>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</si>
  <si>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</si>
  <si>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</si>
  <si>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</si>
  <si>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</si>
  <si>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</si>
  <si>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</si>
  <si>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</si>
  <si>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</si>
  <si>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</si>
  <si>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</si>
  <si>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</si>
  <si>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</si>
  <si>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</si>
  <si>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</si>
  <si>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</si>
  <si>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</si>
  <si>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</si>
  <si>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</si>
  <si>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</si>
  <si>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</si>
  <si>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</si>
  <si>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</si>
  <si>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</si>
  <si>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</si>
  <si>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</si>
  <si>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</si>
  <si>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</si>
  <si>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</si>
  <si>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</si>
  <si>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</si>
  <si>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</si>
  <si>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</si>
  <si>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</si>
  <si>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</si>
  <si>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</si>
  <si>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</si>
  <si>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</si>
  <si>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</si>
  <si>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</si>
  <si>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</si>
  <si>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</si>
  <si>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</si>
  <si>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</si>
  <si>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</si>
  <si>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</si>
  <si>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</si>
  <si>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</si>
  <si>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</si>
  <si>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</si>
  <si>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</si>
  <si>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</si>
  <si>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</si>
  <si>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</si>
  <si>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</si>
  <si>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</si>
  <si>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</si>
  <si>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</si>
  <si>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</si>
  <si>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</si>
  <si>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</si>
  <si>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</si>
  <si>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</si>
  <si>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</si>
  <si>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</si>
  <si>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</si>
  <si>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</si>
  <si>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</si>
  <si>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</si>
  <si>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</si>
  <si>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</si>
  <si>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</si>
  <si>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</si>
  <si>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</si>
  <si>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</si>
  <si>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</si>
  <si>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</si>
  <si>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</si>
  <si>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</si>
  <si>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</si>
  <si>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</si>
  <si>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</si>
  <si>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</si>
  <si>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</si>
  <si>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</si>
  <si>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</si>
  <si>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</si>
  <si>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</si>
  <si>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</si>
  <si>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</si>
  <si>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</si>
  <si>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</si>
  <si>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</si>
  <si>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</si>
  <si>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</si>
  <si>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</si>
  <si>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</si>
  <si>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</si>
  <si>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</si>
  <si>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</si>
  <si>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</si>
  <si>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</si>
  <si>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</si>
  <si>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</si>
  <si>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</si>
  <si>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</si>
  <si>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</si>
  <si>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</si>
  <si>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</si>
  <si>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</si>
  <si>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</si>
  <si>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</si>
  <si>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</si>
  <si>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</si>
  <si>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</si>
  <si>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</si>
  <si>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</si>
  <si>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</si>
  <si>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</si>
  <si>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</si>
  <si>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</si>
  <si>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</si>
  <si>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</si>
  <si>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</si>
  <si>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</si>
  <si>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</si>
  <si>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</si>
  <si>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</si>
  <si>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</si>
  <si>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</si>
  <si>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</si>
  <si>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</si>
  <si>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</si>
  <si>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</si>
  <si>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</si>
  <si>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</si>
  <si>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</si>
  <si>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</si>
  <si>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</si>
  <si>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</si>
  <si>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</si>
  <si>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</si>
  <si>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</si>
  <si>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</si>
  <si>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</si>
  <si>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</si>
  <si>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</si>
  <si>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</si>
  <si>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</si>
  <si>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</si>
  <si>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</si>
  <si>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</si>
  <si>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</si>
  <si>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</si>
  <si>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</si>
  <si>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</si>
  <si>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</si>
  <si>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</si>
  <si>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</si>
  <si>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</si>
  <si>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</si>
  <si>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</si>
  <si>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</si>
  <si>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</si>
  <si>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</si>
  <si>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</si>
  <si>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</si>
  <si>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</si>
  <si>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</si>
  <si>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</si>
  <si>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</si>
  <si>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</si>
  <si>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</si>
  <si>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</si>
  <si>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</si>
  <si>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</si>
  <si>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</si>
  <si>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</si>
  <si>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</si>
  <si>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</si>
  <si>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</si>
  <si>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</si>
  <si>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</si>
  <si>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</si>
  <si>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</si>
  <si>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</si>
  <si>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</si>
  <si>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</si>
  <si>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</si>
  <si>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</si>
  <si>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</si>
  <si>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</si>
  <si>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</si>
  <si>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</si>
  <si>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</si>
  <si>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</si>
  <si>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</si>
  <si>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</si>
  <si>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</si>
  <si>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</si>
  <si>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</si>
  <si>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</si>
  <si>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</si>
  <si>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</si>
  <si>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</si>
  <si>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</si>
  <si>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</si>
  <si>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</si>
  <si>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</si>
  <si>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</si>
  <si>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</si>
  <si>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</si>
  <si>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</si>
  <si>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</si>
  <si>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</si>
  <si>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</si>
  <si>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</si>
  <si>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</si>
  <si>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</si>
  <si>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</si>
  <si>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</si>
  <si>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</si>
  <si>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</si>
  <si>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</si>
  <si>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</si>
  <si>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</si>
  <si>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</si>
  <si>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</si>
  <si>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</si>
  <si>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</si>
  <si>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</si>
  <si>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</si>
  <si>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</si>
  <si>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</si>
  <si>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</si>
  <si>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</si>
  <si>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</si>
  <si>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</si>
  <si>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</si>
  <si>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</si>
  <si>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</si>
  <si>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</si>
  <si>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</si>
  <si>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</si>
  <si>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</si>
  <si>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</si>
  <si>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</si>
  <si>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</si>
  <si>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</si>
  <si>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</si>
  <si>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</si>
  <si>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</si>
  <si>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</si>
  <si>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</si>
  <si>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</si>
  <si>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</si>
  <si>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</si>
  <si>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</si>
  <si>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</si>
  <si>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</si>
  <si>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</si>
  <si>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</si>
  <si>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</si>
  <si>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</si>
  <si>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</si>
  <si>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</si>
  <si>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</si>
  <si>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</si>
  <si>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</si>
  <si>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</si>
  <si>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</si>
  <si>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</si>
  <si>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</si>
  <si>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</si>
  <si>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</si>
  <si>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</si>
  <si>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</si>
  <si>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</si>
  <si>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</si>
  <si>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</si>
  <si>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</si>
  <si>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</si>
  <si>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</si>
  <si>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</si>
  <si>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</si>
  <si>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</si>
  <si>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</si>
  <si>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</si>
  <si>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</si>
  <si>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</si>
  <si>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</si>
  <si>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</si>
  <si>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</si>
  <si>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</si>
  <si>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</si>
  <si>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</si>
  <si>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</si>
  <si>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</si>
  <si>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</si>
  <si>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</si>
  <si>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</si>
  <si>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</si>
  <si>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</si>
  <si>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</si>
  <si>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</si>
  <si>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</si>
  <si>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</si>
  <si>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</si>
  <si>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</si>
  <si>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</si>
  <si>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</si>
  <si>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</si>
  <si>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</si>
  <si>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</si>
  <si>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</si>
  <si>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</si>
  <si>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</si>
  <si>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</si>
  <si>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</si>
  <si>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</si>
  <si>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</si>
  <si>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</si>
  <si>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</si>
  <si>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</si>
  <si>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</si>
  <si>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</si>
  <si>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</si>
  <si>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</si>
  <si>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</si>
  <si>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</si>
  <si>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</si>
  <si>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</si>
  <si>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</si>
  <si>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</si>
  <si>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</si>
  <si>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</si>
  <si>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</si>
  <si>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</si>
  <si>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</si>
  <si>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</si>
  <si>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</si>
  <si>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</si>
  <si>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</si>
  <si>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</si>
  <si>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</si>
  <si>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</si>
  <si>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</si>
  <si>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</si>
  <si>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</si>
  <si>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</si>
  <si>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</si>
  <si>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</si>
  <si>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</si>
  <si>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</si>
  <si>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</si>
  <si>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</si>
  <si>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</si>
  <si>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</si>
  <si>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</si>
  <si>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</si>
  <si>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</si>
  <si>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</si>
  <si>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</si>
  <si>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</si>
  <si>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</si>
  <si>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</si>
  <si>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</si>
  <si>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</si>
  <si>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</si>
  <si>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</si>
  <si>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</si>
  <si>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</si>
  <si>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</si>
  <si>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</si>
  <si>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</si>
  <si>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</si>
  <si>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</si>
  <si>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</si>
  <si>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</si>
  <si>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</si>
  <si>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</si>
  <si>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</si>
  <si>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</si>
  <si>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</si>
  <si>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</si>
  <si>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</si>
  <si>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</si>
  <si>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</si>
  <si>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</si>
  <si>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</si>
  <si>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</si>
  <si>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</si>
  <si>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</si>
  <si>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</si>
  <si>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</si>
  <si>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</si>
  <si>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</si>
  <si>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</si>
  <si>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</si>
  <si>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</si>
  <si>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</si>
  <si>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</si>
  <si>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</si>
  <si>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</si>
  <si>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</si>
  <si>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</si>
  <si>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</si>
  <si>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</si>
  <si>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</si>
  <si>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</si>
  <si>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</si>
  <si>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</si>
  <si>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</si>
  <si>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</si>
  <si>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</si>
  <si>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</si>
  <si>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</si>
  <si>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</si>
  <si>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</si>
  <si>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</si>
  <si>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</si>
  <si>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</si>
  <si>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</si>
  <si>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</si>
  <si>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</si>
  <si>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</si>
  <si>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</si>
  <si>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</si>
  <si>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</si>
  <si>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</si>
  <si>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</si>
  <si>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</si>
  <si>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</si>
  <si>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</si>
  <si>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</si>
  <si>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</si>
  <si>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</si>
  <si>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</si>
  <si>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</si>
  <si>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</si>
  <si>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</si>
  <si>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</si>
  <si>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</si>
  <si>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</si>
  <si>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</si>
  <si>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</si>
  <si>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</si>
  <si>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</si>
  <si>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</si>
  <si>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</si>
  <si>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</si>
  <si>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</si>
  <si>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</si>
  <si>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</si>
  <si>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</si>
  <si>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</si>
  <si>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</si>
  <si>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</si>
  <si>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</si>
  <si>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</si>
  <si>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</si>
  <si>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</si>
  <si>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</si>
  <si>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</si>
  <si>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</si>
  <si>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</si>
  <si>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</si>
  <si>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</si>
  <si>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</si>
  <si>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</si>
  <si>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</si>
  <si>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</si>
  <si>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</si>
  <si>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</si>
  <si>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</si>
  <si>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</si>
  <si>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</si>
  <si>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</si>
  <si>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</si>
  <si>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</si>
  <si>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</si>
  <si>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</si>
  <si>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</si>
  <si>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</si>
  <si>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</si>
  <si>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</si>
  <si>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</si>
  <si>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</si>
  <si>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</si>
  <si>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</si>
  <si>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</si>
  <si>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</si>
  <si>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</si>
  <si>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</si>
  <si>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</si>
  <si>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</si>
  <si>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</si>
  <si>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</si>
  <si>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</si>
  <si>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</si>
  <si>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</si>
  <si>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</si>
  <si>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</si>
  <si>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</si>
  <si>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</si>
  <si>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</si>
  <si>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</si>
  <si>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</si>
  <si>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</si>
  <si>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</si>
  <si>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</si>
  <si>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</si>
  <si>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</si>
  <si>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</si>
  <si>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</si>
  <si>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</si>
  <si>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</si>
  <si>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</si>
  <si>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</si>
  <si>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</si>
  <si>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</si>
  <si>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</si>
  <si>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</si>
  <si>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</si>
  <si>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</si>
  <si>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</si>
  <si>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</si>
  <si>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</si>
  <si>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</si>
  <si>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</si>
  <si>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</si>
  <si>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</si>
  <si>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</si>
  <si>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</si>
  <si>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</si>
  <si>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</si>
  <si>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</si>
  <si>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</si>
  <si>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</si>
  <si>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</si>
  <si>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</si>
  <si>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</si>
  <si>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</si>
  <si>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</si>
  <si>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</si>
  <si>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</si>
  <si>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</si>
  <si>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</si>
  <si>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</si>
  <si>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</si>
  <si>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</si>
  <si>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</si>
  <si>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</si>
  <si>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</si>
  <si>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</si>
  <si>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</si>
  <si>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</si>
  <si>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</si>
  <si>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</si>
  <si>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</si>
  <si>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</si>
  <si>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</si>
  <si>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</si>
  <si>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</si>
  <si>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</si>
  <si>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</si>
  <si>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</si>
  <si>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</si>
  <si>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</si>
  <si>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</si>
  <si>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</si>
  <si>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</si>
  <si>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</si>
  <si>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</si>
  <si>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</si>
  <si>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</si>
  <si>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</si>
  <si>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</si>
  <si>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</si>
  <si>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</si>
  <si>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</si>
  <si>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</si>
  <si>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</si>
  <si>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</si>
  <si>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</si>
  <si>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</si>
  <si>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</si>
  <si>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</si>
  <si>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</si>
  <si>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</si>
  <si>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</si>
  <si>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</si>
  <si>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</si>
  <si>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</si>
  <si>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</si>
  <si>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</si>
  <si>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</si>
  <si>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</si>
  <si>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</si>
  <si>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</si>
  <si>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</si>
  <si>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</si>
  <si>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</si>
  <si>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</si>
  <si>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</si>
  <si>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</si>
  <si>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</si>
  <si>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</si>
  <si>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</si>
  <si>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</si>
  <si>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</si>
  <si>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</si>
  <si>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</si>
  <si>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</si>
  <si>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</si>
  <si>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</si>
  <si>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</si>
  <si>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</si>
  <si>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</si>
  <si>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</si>
  <si>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</si>
  <si>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</si>
  <si>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</si>
  <si>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</si>
  <si>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</si>
  <si>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</si>
  <si>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</si>
  <si>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</si>
  <si>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</si>
  <si>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</si>
  <si>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</si>
  <si>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</si>
  <si>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</si>
  <si>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</si>
  <si>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</si>
  <si>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</si>
  <si>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</si>
  <si>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</si>
  <si>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</si>
  <si>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</si>
  <si>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</si>
  <si>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</si>
  <si>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</si>
  <si>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</si>
  <si>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</si>
  <si>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</si>
  <si>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</si>
  <si>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</si>
  <si>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</si>
  <si>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</si>
  <si>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</si>
  <si>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</si>
  <si>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</si>
  <si>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</si>
  <si>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</si>
  <si>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</si>
  <si>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</si>
  <si>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</si>
  <si>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</si>
  <si>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</si>
  <si>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</si>
  <si>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</si>
  <si>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</si>
  <si>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</si>
  <si>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</si>
  <si>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</si>
  <si>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</si>
  <si>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</si>
  <si>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</si>
  <si>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</si>
  <si>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</si>
  <si>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</si>
  <si>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</si>
  <si>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</si>
  <si>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</si>
  <si>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</si>
  <si>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</si>
  <si>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</si>
  <si>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</si>
  <si>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</si>
  <si>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</si>
  <si>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</si>
  <si>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</si>
  <si>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</si>
  <si>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</si>
  <si>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</si>
  <si>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</si>
  <si>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</si>
  <si>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</si>
  <si>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</si>
  <si>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</si>
  <si>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</si>
  <si>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</si>
  <si>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</si>
  <si>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</si>
  <si>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</si>
  <si>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</si>
  <si>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</si>
  <si>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</si>
  <si>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</si>
  <si>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</si>
  <si>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</si>
  <si>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</si>
  <si>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</si>
  <si>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</si>
  <si>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</si>
  <si>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</si>
  <si>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</si>
  <si>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</si>
  <si>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</si>
  <si>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</si>
  <si>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</si>
  <si>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</si>
  <si>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</si>
  <si>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</si>
  <si>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</si>
  <si>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</si>
  <si>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</si>
  <si>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</si>
  <si>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</si>
  <si>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</si>
  <si>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</si>
  <si>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</si>
  <si>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</si>
  <si>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</si>
  <si>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</si>
  <si>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</si>
  <si>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</si>
  <si>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</si>
  <si>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</si>
  <si>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</si>
  <si>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</si>
  <si>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</si>
  <si>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</si>
  <si>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</si>
  <si>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</si>
  <si>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</si>
  <si>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</si>
  <si>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</si>
  <si>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</si>
  <si>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</si>
  <si>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</si>
  <si>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</si>
  <si>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</si>
  <si>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</si>
  <si>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</si>
  <si>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</si>
  <si>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</si>
  <si>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</si>
  <si>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</si>
  <si>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</si>
  <si>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</si>
  <si>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</si>
  <si>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</si>
  <si>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</si>
  <si>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</si>
  <si>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</si>
  <si>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</si>
  <si>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</si>
  <si>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</si>
  <si>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</si>
  <si>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</si>
  <si>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</si>
  <si>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</si>
  <si>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</si>
  <si>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</si>
  <si>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</si>
  <si>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</si>
  <si>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</si>
  <si>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</si>
  <si>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</si>
  <si>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</si>
  <si>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</si>
  <si>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</si>
  <si>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</si>
  <si>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</si>
  <si>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</si>
  <si>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</si>
  <si>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</si>
  <si>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</si>
  <si>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</si>
  <si>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</si>
  <si>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</si>
  <si>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</si>
  <si>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</si>
  <si>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</si>
  <si>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</si>
  <si>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</si>
  <si>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</si>
  <si>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</si>
  <si>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</si>
  <si>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</si>
  <si>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</si>
  <si>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</si>
  <si>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</si>
  <si>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</si>
  <si>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</si>
  <si>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</si>
  <si>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</si>
  <si>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</si>
  <si>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</si>
  <si>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</si>
  <si>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</si>
  <si>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</si>
  <si>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</si>
  <si>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</si>
  <si>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</si>
  <si>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</si>
  <si>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</si>
  <si>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</si>
  <si>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</si>
  <si>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</si>
  <si>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</si>
  <si>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</si>
  <si>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</si>
  <si>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</si>
  <si>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</si>
  <si>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</si>
  <si>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</si>
  <si>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</si>
  <si>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</si>
  <si>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</si>
  <si>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</si>
  <si>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</si>
  <si>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</si>
  <si>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</si>
  <si>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</si>
  <si>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</si>
  <si>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</si>
  <si>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</si>
  <si>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</si>
  <si>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</si>
  <si>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</si>
  <si>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</si>
  <si>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</si>
  <si>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</si>
  <si>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</si>
  <si>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</si>
  <si>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</si>
  <si>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</si>
  <si>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</si>
  <si>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</si>
  <si>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</si>
  <si>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</si>
  <si>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</si>
  <si>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</si>
  <si>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</si>
  <si>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</si>
  <si>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</si>
  <si>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</si>
  <si>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</si>
  <si>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</si>
  <si>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</si>
  <si>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</si>
  <si>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</si>
  <si>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</si>
  <si>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</si>
  <si>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</si>
  <si>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</si>
  <si>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</si>
  <si>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</si>
  <si>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</si>
  <si>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</si>
  <si>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</si>
  <si>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</si>
  <si>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</si>
  <si>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</si>
  <si>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</si>
  <si>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</si>
  <si>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</si>
  <si>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</si>
  <si>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</si>
  <si>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</si>
  <si>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</si>
  <si>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</si>
  <si>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</si>
  <si>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</si>
  <si>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</si>
  <si>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</si>
  <si>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</si>
  <si>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</si>
  <si>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</si>
  <si>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</si>
  <si>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</si>
  <si>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</si>
  <si>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</si>
  <si>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</si>
  <si>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</si>
  <si>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</si>
  <si>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</si>
  <si>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</si>
  <si>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</si>
  <si>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</si>
  <si>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</si>
  <si>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</si>
  <si>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</si>
  <si>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</si>
  <si>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</si>
  <si>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</si>
  <si>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</si>
  <si>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</si>
  <si>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</si>
  <si>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</si>
  <si>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</si>
  <si>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</si>
  <si>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</si>
  <si>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</si>
  <si>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</si>
  <si>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</si>
  <si>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</si>
  <si>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</si>
  <si>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</si>
  <si>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</si>
  <si>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</si>
  <si>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</si>
  <si>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</si>
  <si>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</si>
  <si>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</si>
  <si>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</si>
  <si>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</si>
  <si>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</si>
  <si>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</si>
  <si>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</si>
  <si>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</si>
  <si>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</si>
  <si>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</si>
  <si>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</si>
  <si>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</si>
  <si>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</si>
  <si>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</si>
  <si>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</si>
  <si>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</si>
  <si>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</si>
  <si>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</si>
  <si>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</si>
  <si>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</si>
  <si>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</si>
  <si>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</si>
  <si>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</si>
  <si>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</si>
  <si>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</si>
  <si>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</si>
  <si>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</si>
  <si>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</si>
  <si>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</si>
  <si>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</si>
  <si>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</si>
  <si>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</si>
  <si>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</si>
  <si>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</si>
  <si>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</si>
  <si>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</si>
  <si>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</si>
  <si>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</si>
  <si>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</si>
  <si>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</si>
  <si>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</si>
  <si>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</si>
  <si>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</si>
  <si>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</si>
  <si>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</si>
  <si>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</si>
  <si>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</si>
  <si>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</si>
  <si>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</si>
  <si>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</si>
  <si>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</si>
  <si>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</si>
  <si>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</si>
  <si>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</si>
  <si>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</si>
  <si>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</si>
  <si>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</si>
  <si>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</si>
  <si>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</si>
  <si>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</si>
  <si>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</si>
  <si>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</si>
  <si>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</si>
  <si>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</si>
  <si>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</si>
  <si>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</si>
  <si>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</si>
  <si>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</si>
  <si>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</si>
  <si>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</si>
  <si>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</si>
  <si>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</si>
  <si>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</si>
  <si>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</si>
  <si>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</si>
  <si>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</si>
  <si>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</si>
  <si>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</si>
  <si>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</si>
  <si>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</si>
  <si>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</si>
  <si>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</si>
  <si>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</si>
  <si>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</si>
  <si>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</si>
  <si>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</si>
  <si>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</si>
  <si>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</si>
  <si>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</si>
  <si>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</si>
  <si>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</si>
  <si>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</si>
  <si>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</si>
  <si>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</si>
  <si>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</si>
  <si>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</si>
  <si>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</si>
  <si>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</si>
  <si>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</si>
  <si>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</si>
  <si>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</si>
  <si>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</si>
  <si>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</si>
  <si>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</si>
  <si>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</si>
  <si>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</si>
  <si>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</si>
  <si>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</si>
  <si>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</si>
  <si>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</si>
  <si>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</si>
  <si>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</si>
  <si>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</si>
  <si>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</si>
  <si>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</si>
  <si>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</si>
  <si>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</si>
  <si>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</si>
  <si>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</si>
  <si>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</si>
  <si>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</si>
  <si>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</si>
  <si>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</si>
  <si>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</si>
  <si>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</si>
  <si>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</si>
  <si>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</si>
  <si>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</si>
  <si>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</si>
  <si>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</si>
  <si>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</si>
  <si>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</si>
  <si>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</si>
  <si>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</si>
  <si>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</si>
  <si>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</si>
  <si>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</si>
  <si>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</si>
  <si>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</si>
  <si>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</si>
  <si>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</si>
  <si>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</si>
  <si>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</si>
  <si>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</si>
  <si>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</si>
  <si>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</si>
  <si>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</si>
  <si>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</si>
  <si>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</si>
  <si>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</si>
  <si>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</si>
  <si>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</si>
  <si>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</si>
  <si>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</si>
  <si>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</si>
  <si>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</si>
  <si>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</si>
  <si>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</si>
  <si>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</si>
  <si>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</si>
  <si>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</si>
  <si>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</si>
  <si>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</si>
  <si>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</si>
  <si>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</si>
  <si>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</si>
  <si>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</si>
  <si>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</si>
  <si>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</si>
  <si>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</si>
  <si>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</si>
  <si>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</si>
  <si>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</si>
  <si>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</si>
  <si>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</si>
  <si>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</si>
  <si>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</si>
  <si>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</si>
  <si>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</si>
  <si>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</si>
  <si>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</si>
  <si>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</si>
  <si>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</si>
  <si>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</si>
  <si>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</si>
  <si>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</si>
  <si>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</si>
  <si>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</si>
  <si>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</si>
  <si>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</si>
  <si>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</si>
  <si>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</si>
  <si>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</si>
  <si>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</si>
  <si>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</si>
  <si>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</si>
  <si>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</si>
  <si>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</si>
  <si>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</si>
  <si>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</si>
  <si>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</si>
  <si>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</si>
  <si>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</si>
  <si>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</si>
  <si>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</si>
  <si>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</si>
  <si>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</si>
  <si>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</si>
  <si>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</si>
  <si>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</si>
  <si>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</si>
  <si>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</si>
  <si>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</si>
  <si>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</si>
  <si>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</si>
  <si>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</si>
  <si>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</si>
  <si>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</si>
  <si>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</si>
  <si>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</si>
  <si>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</si>
  <si>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</si>
  <si>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</si>
  <si>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</si>
  <si>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</si>
  <si>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</si>
  <si>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</si>
  <si>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</si>
  <si>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</si>
  <si>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</si>
  <si>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</si>
  <si>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</si>
  <si>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</si>
  <si>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</si>
  <si>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</si>
  <si>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</si>
  <si>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</si>
  <si>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</si>
  <si>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</si>
  <si>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</si>
  <si>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</si>
  <si>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</si>
  <si>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</si>
  <si>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</si>
  <si>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</si>
  <si>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</si>
  <si>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</si>
  <si>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</si>
  <si>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</si>
  <si>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</si>
  <si>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</si>
  <si>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</si>
  <si>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</si>
  <si>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</si>
  <si>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</si>
  <si>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</si>
  <si>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</si>
  <si>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</si>
  <si>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</si>
  <si>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</si>
  <si>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</si>
  <si>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</si>
  <si>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</si>
  <si>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</si>
  <si>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</si>
  <si>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</si>
  <si>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</si>
  <si>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</si>
  <si>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</si>
  <si>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</si>
  <si>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</si>
  <si>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</si>
  <si>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</si>
  <si>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</si>
  <si>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</si>
  <si>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</si>
  <si>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</si>
  <si>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</si>
  <si>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</si>
  <si>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</si>
  <si>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</si>
  <si>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</si>
  <si>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</si>
  <si>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</si>
  <si>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</si>
  <si>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</si>
  <si>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</si>
  <si>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</si>
  <si>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</si>
  <si>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</si>
  <si>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</si>
  <si>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</si>
  <si>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</si>
  <si>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</si>
  <si>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</si>
  <si>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</si>
  <si>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</si>
  <si>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</si>
  <si>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</si>
  <si>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</si>
  <si>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</si>
  <si>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</si>
  <si>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</si>
  <si>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</si>
  <si>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</si>
  <si>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</si>
  <si>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</si>
  <si>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</si>
  <si>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</si>
  <si>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</si>
  <si>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</si>
  <si>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</si>
  <si>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</si>
  <si>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</si>
  <si>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</si>
  <si>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</si>
  <si>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</si>
  <si>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</si>
  <si>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</si>
  <si>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</si>
  <si>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</si>
  <si>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</si>
  <si>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</si>
  <si>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</si>
  <si>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</si>
  <si>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</si>
  <si>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</si>
  <si>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</si>
  <si>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</si>
  <si>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</si>
  <si>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</si>
  <si>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</si>
  <si>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</si>
  <si>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</si>
  <si>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</si>
  <si>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</si>
  <si>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</si>
  <si>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</si>
  <si>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</si>
  <si>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</si>
  <si>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</si>
  <si>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</si>
  <si>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</si>
  <si>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</si>
  <si>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</si>
  <si>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</si>
  <si>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</si>
  <si>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</si>
  <si>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</si>
  <si>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</si>
  <si>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</si>
  <si>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</si>
  <si>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</si>
  <si>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</si>
  <si>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</si>
  <si>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</si>
  <si>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</si>
  <si>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</si>
  <si>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</si>
  <si>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</si>
  <si>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</si>
  <si>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</si>
  <si>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</si>
  <si>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</si>
  <si>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</si>
  <si>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</si>
  <si>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</si>
  <si>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</si>
  <si>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</si>
  <si>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</si>
  <si>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</si>
  <si>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</si>
  <si>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</si>
  <si>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</si>
  <si>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</si>
  <si>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</si>
  <si>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</si>
  <si>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</si>
  <si>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</si>
  <si>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</si>
  <si>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</si>
  <si>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</si>
  <si>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</si>
  <si>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</si>
  <si>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</si>
  <si>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</si>
  <si>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</si>
  <si>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</si>
  <si>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</si>
  <si>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</si>
  <si>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</si>
  <si>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</si>
  <si>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</si>
  <si>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</si>
  <si>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</si>
  <si>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</si>
  <si>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</si>
  <si>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</si>
  <si>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</si>
  <si>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</si>
  <si>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</si>
  <si>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</si>
  <si>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</si>
  <si>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</si>
  <si>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</si>
  <si>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</si>
  <si>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</si>
  <si>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</si>
  <si>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</si>
  <si>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</si>
  <si>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</si>
  <si>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</si>
  <si>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</si>
  <si>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</si>
  <si>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</si>
  <si>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</si>
  <si>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</si>
  <si>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</si>
  <si>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</si>
  <si>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</si>
  <si>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</si>
  <si>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</si>
  <si>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</si>
  <si>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</si>
  <si>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</si>
  <si>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</si>
  <si>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</si>
  <si>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</si>
  <si>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</si>
  <si>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</si>
  <si>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</si>
  <si>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</si>
  <si>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</si>
  <si>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</si>
  <si>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</si>
  <si>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</si>
  <si>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</si>
  <si>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</si>
  <si>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</si>
  <si>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</si>
  <si>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</si>
  <si>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</si>
  <si>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</si>
  <si>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</si>
  <si>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</si>
  <si>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</si>
  <si>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</si>
  <si>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</si>
  <si>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</si>
  <si>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</si>
  <si>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</si>
  <si>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</si>
  <si>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</si>
  <si>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</si>
  <si>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</si>
  <si>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</si>
  <si>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</si>
  <si>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</si>
  <si>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</si>
  <si>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</si>
  <si>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</si>
  <si>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</si>
  <si>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</si>
  <si>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</si>
  <si>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</si>
  <si>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</si>
  <si>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</si>
  <si>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</si>
  <si>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</si>
  <si>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</si>
  <si>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</si>
  <si>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</si>
  <si>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</si>
  <si>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</si>
  <si>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</si>
  <si>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</si>
  <si>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</si>
  <si>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</si>
  <si>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</si>
  <si>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</si>
  <si>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</si>
  <si>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</si>
  <si>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</si>
  <si>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</si>
  <si>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</si>
  <si>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</si>
  <si>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</si>
  <si>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</si>
  <si>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</si>
  <si>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</si>
  <si>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</si>
  <si>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</si>
  <si>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</si>
  <si>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</si>
  <si>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</si>
  <si>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</si>
  <si>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</si>
  <si>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</si>
  <si>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</si>
  <si>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</si>
  <si>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</si>
  <si>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</si>
  <si>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</si>
  <si>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</si>
  <si>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</si>
  <si>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</si>
  <si>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</si>
  <si>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</si>
  <si>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</si>
  <si>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</si>
  <si>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</si>
  <si>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</si>
  <si>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</si>
  <si>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</si>
  <si>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</si>
  <si>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</si>
  <si>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</si>
  <si>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</si>
  <si>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</si>
  <si>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</si>
  <si>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</si>
  <si>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</si>
  <si>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</si>
  <si>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</si>
  <si>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</si>
  <si>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</si>
  <si>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</si>
  <si>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</si>
  <si>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</si>
  <si>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</si>
  <si>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</si>
  <si>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</si>
  <si>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</si>
  <si>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</si>
  <si>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</si>
  <si>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</si>
  <si>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</si>
  <si>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</si>
  <si>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</si>
  <si>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</si>
  <si>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</si>
  <si>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</si>
  <si>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</si>
  <si>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</si>
  <si>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</si>
  <si>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</si>
  <si>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</si>
  <si>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</si>
  <si>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</si>
  <si>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</si>
  <si>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</si>
  <si>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</si>
  <si>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</si>
  <si>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</si>
  <si>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</si>
  <si>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</si>
  <si>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</si>
  <si>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</si>
  <si>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</si>
  <si>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</si>
  <si>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</si>
  <si>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</si>
  <si>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</si>
  <si>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</si>
  <si>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</si>
  <si>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</si>
  <si>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</si>
  <si>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</si>
  <si>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</si>
  <si>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</si>
  <si>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</si>
  <si>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</si>
  <si>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</si>
  <si>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</si>
  <si>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</si>
  <si>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</si>
  <si>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</si>
  <si>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</si>
  <si>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</si>
  <si>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</si>
  <si>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</si>
  <si>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</si>
  <si>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</si>
  <si>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</si>
  <si>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</si>
  <si>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</si>
  <si>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</si>
  <si>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</si>
  <si>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</si>
  <si>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</si>
  <si>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</si>
  <si>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</si>
  <si>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</si>
  <si>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</si>
  <si>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</si>
  <si>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</si>
  <si>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</si>
  <si>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</si>
  <si>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</si>
  <si>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</si>
  <si>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</si>
  <si>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</si>
  <si>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</si>
  <si>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</si>
  <si>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</si>
  <si>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</si>
  <si>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</si>
  <si>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</si>
  <si>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</si>
  <si>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</si>
  <si>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</si>
  <si>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</si>
  <si>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</si>
  <si>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</si>
  <si>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</si>
  <si>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</si>
  <si>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</si>
  <si>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</si>
  <si>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</si>
  <si>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</si>
  <si>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</si>
  <si>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</si>
  <si>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</si>
  <si>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</si>
  <si>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</si>
  <si>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</si>
  <si>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</si>
  <si>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</si>
  <si>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</si>
  <si>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</si>
  <si>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</si>
  <si>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</si>
  <si>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</si>
  <si>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</si>
  <si>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</si>
  <si>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</si>
  <si>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</si>
  <si>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</si>
  <si>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</si>
  <si>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</si>
  <si>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</si>
  <si>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</si>
  <si>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</si>
  <si>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</si>
  <si>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</si>
  <si>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</si>
  <si>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</si>
  <si>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</si>
  <si>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</si>
  <si>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</si>
  <si>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</si>
  <si>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</si>
  <si>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</si>
  <si>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</si>
  <si>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</si>
  <si>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</si>
  <si>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</si>
  <si>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</si>
  <si>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</si>
  <si>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</si>
  <si>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</si>
  <si>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</si>
  <si>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</si>
  <si>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</si>
  <si>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</si>
  <si>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</si>
  <si>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</si>
  <si>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</si>
  <si>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</si>
  <si>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</si>
  <si>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</si>
  <si>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</si>
  <si>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</si>
  <si>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</si>
  <si>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</si>
  <si>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</si>
  <si>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</si>
  <si>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</si>
  <si>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</si>
  <si>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</si>
  <si>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</si>
  <si>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</si>
  <si>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</si>
  <si>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</si>
  <si>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</si>
  <si>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</si>
  <si>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</si>
  <si>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</si>
  <si>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</si>
  <si>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</si>
  <si>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</si>
  <si>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</si>
  <si>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</si>
  <si>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</si>
  <si>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</si>
  <si>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</si>
  <si>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</si>
  <si>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</si>
  <si>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</si>
  <si>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</si>
  <si>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</si>
  <si>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</si>
  <si>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</si>
  <si>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</si>
  <si>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</si>
  <si>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</si>
  <si>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</si>
  <si>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</si>
  <si>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</si>
  <si>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</si>
  <si>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</si>
  <si>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</si>
  <si>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</si>
  <si>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</si>
  <si>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</si>
  <si>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</si>
  <si>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</si>
  <si>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</si>
  <si>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</si>
  <si>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</si>
  <si>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</si>
  <si>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</si>
  <si>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</si>
  <si>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</si>
  <si>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</si>
  <si>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</si>
  <si>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</si>
  <si>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</si>
  <si>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</si>
  <si>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</si>
  <si>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</si>
  <si>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</si>
  <si>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</si>
  <si>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</si>
  <si>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</si>
  <si>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</si>
  <si>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</si>
  <si>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</si>
  <si>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</si>
  <si>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</si>
  <si>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</si>
  <si>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</si>
  <si>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</si>
  <si>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</si>
  <si>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</si>
  <si>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</si>
  <si>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</si>
  <si>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</si>
  <si>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</si>
  <si>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</si>
  <si>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</si>
  <si>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</si>
  <si>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</si>
  <si>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</si>
  <si>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</si>
  <si>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</si>
  <si>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</si>
  <si>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</si>
  <si>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</si>
  <si>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</si>
  <si>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</si>
  <si>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</si>
  <si>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</si>
  <si>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</si>
  <si>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</si>
  <si>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</si>
  <si>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</si>
  <si>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</si>
  <si>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</si>
  <si>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</si>
  <si>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</si>
  <si>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</si>
  <si>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</si>
  <si>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</si>
  <si>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</si>
  <si>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</si>
  <si>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</si>
  <si>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</si>
  <si>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</si>
  <si>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</si>
  <si>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</si>
  <si>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</si>
  <si>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</si>
  <si>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</si>
  <si>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</si>
  <si>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</si>
  <si>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</si>
  <si>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</si>
  <si>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</si>
  <si>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</si>
  <si>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</si>
  <si>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</si>
  <si>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</si>
  <si>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</si>
  <si>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</si>
  <si>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</si>
  <si>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</si>
  <si>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</si>
  <si>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</si>
  <si>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</si>
  <si>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</si>
  <si>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</si>
  <si>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</si>
  <si>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</si>
  <si>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</si>
  <si>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</si>
  <si>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</si>
  <si>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</si>
  <si>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</si>
  <si>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</si>
  <si>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</si>
  <si>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</si>
  <si>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</si>
  <si>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</si>
  <si>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</si>
  <si>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</si>
  <si>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</si>
  <si>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</si>
  <si>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</si>
  <si>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</si>
  <si>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</si>
  <si>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</si>
  <si>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</si>
  <si>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</si>
  <si>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</si>
  <si>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</si>
  <si>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</si>
  <si>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</si>
  <si>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</si>
  <si>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</si>
  <si>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</si>
  <si>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</si>
  <si>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</si>
  <si>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</si>
  <si>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</si>
  <si>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</si>
  <si>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</si>
  <si>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</si>
  <si>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</si>
  <si>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</si>
  <si>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</si>
  <si>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</si>
  <si>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</si>
  <si>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</si>
  <si>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</si>
  <si>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</si>
  <si>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</si>
  <si>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</si>
  <si>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</si>
  <si>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</si>
  <si>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</si>
  <si>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</si>
  <si>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</si>
  <si>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</si>
  <si>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</si>
  <si>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</si>
  <si>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</si>
  <si>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</si>
  <si>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</si>
  <si>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</si>
  <si>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</si>
  <si>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</si>
  <si>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</si>
  <si>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</si>
  <si>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</si>
  <si>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</si>
  <si>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</si>
  <si>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</si>
  <si>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</si>
  <si>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</si>
  <si>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</si>
  <si>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</si>
  <si>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</si>
  <si>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</si>
  <si>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</si>
  <si>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</si>
  <si>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</si>
  <si>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</si>
  <si>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</si>
  <si>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</si>
  <si>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</si>
  <si>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</si>
  <si>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</si>
  <si>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</si>
  <si>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</si>
  <si>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</si>
  <si>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</si>
  <si>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</si>
  <si>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</si>
  <si>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</si>
  <si>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</si>
  <si>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</si>
  <si>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</si>
  <si>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</si>
  <si>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</si>
  <si>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</si>
  <si>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</si>
  <si>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</si>
  <si>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</si>
  <si>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</si>
  <si>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</si>
  <si>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</si>
  <si>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</si>
  <si>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</si>
  <si>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</si>
  <si>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</si>
  <si>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</si>
  <si>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</si>
  <si>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</si>
  <si>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</si>
  <si>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</si>
  <si>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</si>
  <si>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</si>
  <si>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</si>
  <si>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</si>
  <si>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</si>
  <si>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</si>
  <si>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</si>
  <si>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</si>
  <si>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</si>
  <si>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</si>
  <si>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</si>
  <si>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</si>
  <si>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</si>
  <si>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</si>
  <si>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</si>
  <si>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</si>
  <si>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</si>
  <si>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</si>
  <si>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</si>
  <si>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</si>
  <si>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</si>
  <si>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</si>
  <si>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</si>
  <si>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</si>
  <si>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</si>
  <si>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</si>
  <si>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</si>
  <si>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</si>
  <si>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</si>
  <si>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</si>
  <si>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</si>
  <si>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</si>
  <si>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</si>
  <si>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</si>
  <si>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</si>
  <si>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</si>
  <si>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</si>
  <si>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</si>
  <si>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</si>
  <si>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</si>
  <si>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</si>
  <si>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</si>
  <si>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</si>
  <si>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</si>
  <si>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</si>
  <si>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</si>
  <si>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</si>
  <si>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</si>
  <si>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</si>
  <si>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</si>
  <si>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</si>
  <si>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</si>
  <si>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</si>
  <si>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</si>
  <si>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</si>
  <si>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</si>
  <si>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</si>
  <si>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</si>
  <si>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</si>
  <si>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</si>
  <si>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</si>
  <si>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</si>
  <si>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</si>
  <si>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</si>
  <si>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</si>
  <si>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</si>
  <si>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</si>
  <si>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</si>
  <si>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</si>
  <si>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</si>
  <si>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</si>
  <si>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</si>
  <si>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</si>
  <si>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</si>
  <si>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</si>
  <si>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</si>
  <si>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</si>
  <si>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</si>
  <si>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</si>
  <si>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</si>
  <si>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</si>
  <si>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</si>
  <si>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</si>
  <si>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</si>
  <si>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</si>
  <si>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</si>
  <si>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</si>
  <si>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</si>
  <si>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</si>
  <si>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</si>
  <si>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</si>
  <si>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</si>
  <si>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</si>
  <si>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</si>
  <si>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</si>
  <si>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</si>
  <si>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</si>
  <si>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</si>
  <si>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</si>
  <si>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</si>
  <si>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</si>
  <si>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</si>
  <si>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</si>
  <si>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</si>
  <si>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</si>
  <si>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</si>
  <si>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</si>
  <si>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</si>
  <si>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</si>
  <si>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</si>
  <si>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</si>
  <si>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</si>
  <si>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</si>
  <si>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</si>
  <si>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</si>
  <si>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</si>
  <si>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</si>
  <si>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</si>
  <si>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</si>
  <si>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</si>
  <si>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</si>
  <si>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</si>
  <si>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</si>
  <si>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</si>
  <si>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</si>
  <si>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</si>
  <si>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</si>
  <si>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</si>
  <si>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</si>
  <si>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</si>
  <si>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</si>
  <si>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</si>
  <si>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</si>
  <si>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</si>
  <si>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</si>
  <si>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</si>
  <si>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</si>
  <si>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</si>
  <si>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</si>
  <si>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</si>
  <si>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</si>
  <si>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</si>
  <si>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</si>
  <si>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</si>
  <si>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</si>
  <si>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</si>
  <si>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</si>
  <si>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</si>
  <si>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</si>
  <si>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</si>
  <si>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</si>
  <si>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</si>
  <si>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</si>
  <si>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</si>
  <si>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</si>
  <si>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</si>
  <si>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</si>
  <si>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</si>
  <si>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</si>
  <si>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</si>
  <si>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</si>
  <si>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</si>
  <si>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</si>
  <si>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</si>
  <si>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</si>
  <si>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</si>
  <si>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</si>
  <si>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</si>
  <si>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</si>
  <si>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</si>
  <si>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</si>
  <si>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</si>
  <si>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</si>
  <si>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</si>
  <si>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</si>
  <si>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</si>
  <si>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</si>
  <si>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</si>
  <si>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</si>
  <si>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</si>
  <si>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</si>
  <si>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</si>
  <si>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</si>
  <si>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</si>
  <si>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</si>
  <si>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</si>
  <si>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</si>
  <si>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</si>
  <si>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</si>
  <si>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</si>
  <si>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</si>
  <si>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</si>
  <si>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</si>
  <si>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</si>
  <si>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</si>
  <si>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</si>
  <si>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</si>
  <si>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</si>
  <si>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</si>
  <si>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</si>
  <si>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</si>
  <si>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</si>
  <si>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</si>
  <si>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</si>
  <si>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</si>
  <si>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</si>
  <si>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</si>
  <si>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</si>
  <si>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</si>
  <si>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</si>
  <si>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</si>
  <si>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</si>
  <si>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</si>
  <si>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</si>
  <si>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</si>
  <si>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</si>
  <si>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</si>
  <si>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</si>
  <si>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</si>
  <si>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</si>
  <si>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</si>
  <si>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</si>
  <si>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</si>
  <si>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</si>
  <si>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</si>
  <si>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</si>
  <si>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</si>
  <si>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</si>
  <si>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</si>
  <si>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</si>
  <si>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</si>
  <si>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</si>
  <si>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</si>
  <si>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</si>
  <si>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</si>
  <si>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</si>
  <si>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</si>
  <si>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</si>
  <si>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</si>
  <si>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</si>
  <si>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</si>
  <si>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</si>
  <si>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</si>
  <si>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</si>
  <si>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</si>
  <si>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</si>
  <si>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</si>
  <si>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</si>
  <si>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</si>
  <si>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</si>
  <si>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</si>
  <si>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</si>
  <si>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</si>
  <si>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</si>
  <si>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</si>
  <si>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</si>
  <si>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</si>
  <si>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</si>
  <si>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</si>
  <si>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</si>
  <si>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</si>
  <si>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</si>
  <si>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</si>
  <si>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</si>
  <si>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</si>
  <si>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</si>
  <si>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</si>
  <si>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</si>
  <si>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</si>
  <si>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</si>
  <si>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</si>
  <si>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</si>
  <si>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</si>
  <si>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</si>
  <si>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</si>
  <si>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</si>
  <si>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</si>
  <si>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</si>
  <si>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</si>
  <si>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</si>
  <si>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</si>
  <si>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</si>
  <si>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</si>
  <si>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</si>
  <si>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</si>
  <si>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</si>
  <si>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</si>
  <si>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</si>
  <si>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</si>
  <si>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</si>
  <si>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</si>
  <si>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</si>
  <si>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</si>
  <si>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</si>
  <si>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</si>
  <si>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</si>
  <si>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</si>
  <si>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</si>
  <si>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</si>
  <si>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</si>
  <si>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</si>
  <si>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</si>
  <si>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</si>
  <si>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</si>
  <si>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</si>
  <si>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</si>
  <si>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</si>
  <si>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</si>
  <si>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</si>
  <si>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</si>
  <si>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</si>
  <si>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</si>
  <si>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</si>
  <si>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</si>
  <si>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</si>
  <si>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</si>
  <si>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</si>
  <si>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</si>
  <si>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</si>
  <si>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</si>
  <si>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</si>
  <si>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</si>
  <si>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</si>
  <si>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</si>
  <si>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</si>
  <si>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</si>
  <si>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</si>
  <si>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</si>
  <si>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</si>
  <si>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</si>
  <si>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</si>
  <si>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</si>
  <si>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</si>
  <si>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</si>
  <si>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</si>
  <si>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</si>
  <si>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</si>
  <si>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</si>
  <si>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</si>
  <si>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</si>
  <si>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</si>
  <si>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</si>
  <si>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</si>
  <si>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</si>
  <si>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</si>
  <si>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</si>
  <si>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</si>
  <si>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</si>
  <si>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</si>
  <si>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</si>
  <si>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</si>
  <si>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</si>
  <si>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</si>
  <si>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</si>
  <si>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</si>
  <si>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</si>
  <si>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</si>
  <si>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</si>
  <si>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</si>
  <si>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</si>
  <si>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</si>
  <si>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</si>
  <si>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</si>
  <si>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</si>
  <si>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</si>
  <si>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</si>
  <si>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</si>
  <si>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</si>
  <si>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</si>
  <si>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</si>
  <si>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</si>
  <si>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</si>
  <si>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</si>
  <si>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</si>
  <si>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</si>
  <si>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</si>
  <si>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</si>
  <si>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</si>
  <si>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</si>
  <si>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</si>
  <si>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</si>
  <si>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</si>
  <si>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</si>
  <si>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</si>
  <si>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</si>
  <si>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</si>
  <si>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</si>
  <si>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</si>
  <si>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</si>
  <si>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</si>
  <si>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</si>
  <si>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</si>
  <si>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</si>
  <si>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</si>
  <si>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</si>
  <si>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</si>
  <si>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</si>
  <si>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</si>
  <si>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</si>
  <si>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</si>
  <si>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</si>
  <si>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</si>
  <si>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</si>
  <si>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</si>
  <si>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</si>
  <si>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</si>
  <si>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</si>
  <si>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</si>
  <si>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</si>
  <si>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</si>
  <si>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</si>
  <si>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</si>
  <si>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</si>
  <si>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</si>
  <si>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</si>
  <si>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</si>
  <si>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</si>
  <si>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</si>
  <si>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</si>
  <si>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</si>
  <si>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</si>
  <si>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</si>
  <si>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</si>
  <si>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</si>
  <si>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</si>
  <si>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</si>
  <si>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</si>
  <si>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</si>
  <si>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</si>
  <si>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</si>
  <si>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</si>
  <si>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</si>
  <si>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</si>
  <si>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</si>
  <si>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</si>
  <si>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</si>
  <si>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</si>
  <si>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</si>
  <si>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</si>
  <si>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</si>
  <si>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</si>
  <si>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</si>
  <si>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</si>
  <si>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</si>
  <si>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</si>
  <si>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</si>
  <si>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</si>
  <si>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</si>
  <si>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</si>
  <si>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</si>
  <si>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</si>
  <si>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</si>
  <si>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</si>
  <si>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</si>
  <si>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</si>
  <si>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</si>
  <si>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</si>
  <si>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</si>
  <si>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</si>
  <si>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</si>
  <si>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</si>
  <si>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</si>
  <si>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</si>
  <si>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</si>
  <si>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</si>
  <si>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</si>
  <si>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</si>
  <si>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</si>
  <si>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</si>
  <si>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</si>
  <si>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</si>
  <si>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</si>
  <si>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</si>
  <si>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</si>
  <si>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</si>
  <si>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</si>
  <si>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</si>
  <si>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</si>
  <si>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</si>
  <si>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</si>
  <si>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</si>
  <si>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</si>
  <si>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</si>
  <si>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</si>
  <si>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</si>
  <si>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</si>
  <si>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</si>
  <si>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</si>
  <si>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</si>
  <si>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</si>
  <si>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</si>
  <si>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</si>
  <si>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</si>
  <si>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</si>
  <si>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</si>
  <si>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</si>
  <si>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</si>
  <si>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</si>
  <si>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</si>
  <si>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</si>
  <si>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</si>
  <si>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</si>
  <si>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</si>
  <si>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</si>
  <si>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</si>
  <si>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</si>
  <si>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</si>
  <si>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</si>
  <si>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</si>
  <si>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</si>
  <si>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</si>
  <si>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</si>
  <si>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</si>
  <si>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</si>
  <si>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</si>
  <si>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</si>
  <si>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</si>
  <si>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</si>
  <si>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</si>
  <si>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</si>
  <si>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</si>
  <si>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</si>
  <si>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</si>
  <si>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</si>
  <si>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</si>
  <si>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</si>
  <si>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</si>
  <si>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</si>
  <si>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</si>
  <si>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</si>
  <si>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</si>
  <si>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</si>
  <si>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</si>
  <si>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</si>
  <si>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</si>
  <si>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</si>
  <si>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</si>
  <si>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</si>
  <si>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</si>
  <si>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</si>
  <si>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</si>
  <si>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</si>
  <si>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</si>
  <si>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</si>
  <si>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</si>
  <si>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</si>
  <si>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</si>
  <si>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</si>
  <si>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</si>
  <si>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</si>
  <si>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</si>
  <si>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</si>
  <si>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</si>
  <si>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</si>
  <si>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</si>
  <si>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</si>
  <si>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</si>
  <si>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</si>
  <si>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</si>
  <si>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</si>
  <si>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</si>
  <si>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</si>
  <si>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</si>
  <si>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</si>
  <si>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</si>
  <si>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</si>
  <si>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</si>
  <si>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</si>
  <si>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</si>
  <si>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</si>
  <si>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</si>
  <si>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</si>
  <si>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</si>
  <si>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</si>
  <si>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</si>
  <si>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</si>
  <si>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</si>
  <si>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</si>
  <si>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</si>
  <si>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</si>
  <si>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</si>
  <si>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</si>
  <si>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</si>
  <si>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</si>
  <si>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</si>
  <si>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</si>
  <si>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</si>
  <si>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</si>
  <si>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</si>
  <si>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</si>
  <si>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</si>
  <si>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</si>
  <si>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</si>
  <si>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</si>
  <si>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</si>
  <si>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</si>
  <si>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</si>
  <si>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</si>
  <si>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</si>
  <si>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</si>
  <si>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</si>
  <si>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</si>
  <si>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</si>
  <si>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</si>
  <si>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</si>
  <si>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</si>
  <si>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</si>
  <si>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</si>
  <si>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</si>
  <si>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</si>
  <si>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</si>
  <si>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</si>
  <si>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</si>
  <si>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</si>
  <si>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</si>
  <si>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</si>
  <si>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</si>
  <si>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</si>
  <si>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</si>
  <si>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</si>
  <si>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</si>
  <si>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</si>
  <si>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</si>
  <si>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</si>
  <si>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</si>
  <si>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</si>
  <si>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</si>
  <si>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</si>
  <si>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</si>
  <si>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</si>
  <si>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</si>
  <si>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</si>
  <si>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</si>
  <si>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</si>
  <si>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</si>
  <si>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</si>
  <si>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</si>
  <si>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</si>
  <si>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</si>
  <si>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</si>
  <si>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</si>
  <si>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</si>
  <si>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</si>
  <si>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</si>
  <si>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</si>
  <si>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</si>
  <si>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</si>
  <si>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</si>
  <si>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</si>
  <si>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</si>
  <si>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</si>
  <si>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</si>
  <si>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</si>
  <si>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</si>
  <si>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</si>
  <si>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</si>
  <si>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</si>
  <si>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</si>
  <si>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</si>
  <si>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</si>
  <si>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</si>
  <si>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</si>
  <si>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</si>
  <si>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</si>
  <si>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</si>
  <si>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</si>
  <si>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</si>
  <si>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</si>
  <si>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</si>
  <si>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</si>
  <si>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</si>
  <si>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</si>
  <si>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</si>
  <si>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</si>
  <si>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</si>
  <si>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</si>
  <si>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</si>
  <si>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</si>
  <si>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</si>
  <si>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</si>
  <si>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</si>
  <si>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</si>
  <si>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</si>
  <si>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</si>
  <si>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</si>
  <si>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</si>
  <si>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</si>
  <si>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</si>
  <si>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</si>
  <si>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</si>
  <si>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</si>
  <si>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</si>
  <si>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</si>
  <si>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</si>
  <si>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</si>
  <si>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</si>
  <si>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</si>
  <si>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</si>
  <si>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</si>
  <si>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</si>
  <si>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</si>
  <si>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</si>
  <si>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</si>
  <si>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</si>
  <si>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</si>
  <si>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</si>
  <si>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</si>
  <si>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</si>
  <si>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</si>
  <si>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</si>
  <si>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</si>
  <si>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</si>
  <si>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</si>
  <si>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</si>
  <si>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</si>
  <si>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</si>
  <si>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</si>
  <si>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</si>
  <si>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</si>
  <si>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</si>
  <si>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</si>
  <si>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</si>
  <si>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</si>
  <si>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</si>
  <si>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</si>
  <si>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</si>
  <si>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</si>
  <si>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</si>
  <si>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</si>
  <si>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</si>
  <si>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</si>
  <si>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</si>
  <si>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</si>
  <si>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</si>
  <si>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</si>
  <si>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</si>
  <si>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</si>
  <si>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</si>
  <si>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</si>
  <si>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</si>
  <si>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</si>
  <si>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</si>
  <si>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</si>
  <si>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</si>
  <si>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</si>
  <si>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</si>
  <si>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</si>
  <si>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</si>
  <si>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</si>
  <si>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</si>
  <si>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</si>
  <si>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</si>
  <si>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</si>
  <si>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</si>
  <si>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</si>
  <si>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</si>
  <si>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</si>
  <si>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</si>
  <si>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</si>
  <si>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</si>
  <si>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</si>
  <si>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</si>
  <si>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</si>
  <si>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</si>
  <si>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</si>
  <si>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</si>
  <si>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</si>
  <si>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</si>
  <si>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</si>
  <si>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</si>
  <si>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</si>
  <si>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</si>
  <si>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</si>
  <si>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</si>
  <si>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</si>
  <si>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</si>
  <si>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</si>
  <si>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</si>
  <si>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</si>
  <si>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</si>
  <si>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</si>
  <si>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</si>
  <si>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</si>
  <si>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</si>
  <si>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</si>
  <si>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</si>
  <si>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</si>
  <si>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</si>
  <si>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</si>
  <si>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</si>
  <si>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</si>
  <si>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</si>
  <si>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</si>
  <si>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</si>
  <si>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</si>
  <si>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</si>
  <si>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</si>
  <si>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</si>
  <si>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</si>
  <si>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</si>
  <si>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</si>
  <si>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</si>
  <si>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</si>
  <si>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</si>
  <si>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</si>
  <si>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</si>
  <si>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</si>
  <si>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</si>
  <si>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</si>
  <si>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</si>
  <si>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</si>
  <si>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</si>
  <si>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</si>
  <si>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</si>
  <si>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</si>
  <si>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</si>
  <si>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</si>
  <si>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</si>
  <si>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</si>
  <si>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</si>
  <si>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</si>
  <si>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</si>
  <si>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</si>
  <si>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</si>
  <si>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</si>
  <si>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</si>
  <si>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</si>
  <si>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</si>
  <si>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</si>
  <si>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</si>
  <si>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</si>
  <si>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</si>
  <si>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</si>
  <si>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</si>
  <si>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</si>
  <si>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</si>
  <si>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</si>
  <si>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</si>
  <si>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</si>
  <si>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</si>
  <si>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</si>
  <si>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</si>
  <si>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</si>
  <si>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</si>
  <si>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</si>
  <si>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</si>
  <si>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</si>
  <si>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</si>
  <si>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</si>
  <si>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</si>
  <si>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</si>
  <si>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</si>
  <si>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</si>
  <si>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</si>
  <si>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</si>
  <si>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</si>
  <si>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</si>
  <si>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</si>
  <si>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</si>
  <si>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</si>
  <si>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</si>
  <si>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</si>
  <si>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</si>
  <si>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</si>
  <si>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</si>
  <si>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</si>
  <si>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</si>
  <si>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</si>
  <si>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</si>
  <si>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</si>
  <si>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</si>
  <si>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</si>
  <si>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</si>
  <si>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</si>
  <si>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</si>
  <si>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</si>
  <si>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</si>
  <si>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</si>
  <si>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</si>
  <si>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</si>
  <si>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</si>
  <si>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</si>
  <si>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</si>
  <si>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</si>
  <si>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</si>
  <si>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</si>
  <si>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</si>
  <si>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</si>
  <si>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</si>
  <si>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</si>
  <si>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</si>
  <si>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</si>
  <si>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</si>
  <si>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</si>
  <si>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</si>
  <si>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</si>
  <si>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</si>
  <si>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</si>
  <si>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</si>
  <si>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</si>
  <si>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</si>
  <si>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</si>
  <si>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</si>
  <si>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</si>
  <si>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</si>
  <si>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</si>
  <si>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</si>
  <si>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</si>
  <si>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</si>
  <si>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</si>
  <si>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</si>
  <si>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</si>
  <si>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</si>
  <si>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</si>
  <si>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</si>
  <si>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</si>
  <si>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</si>
  <si>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</si>
  <si>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</si>
  <si>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</si>
  <si>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</si>
  <si>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</si>
  <si>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</si>
  <si>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</si>
  <si>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</si>
  <si>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</si>
  <si>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</si>
  <si>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</si>
  <si>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</si>
  <si>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</si>
  <si>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</si>
  <si>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</si>
  <si>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</si>
  <si>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</si>
  <si>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</si>
  <si>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</si>
  <si>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</si>
  <si>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</si>
  <si>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</si>
  <si>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</si>
  <si>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</si>
  <si>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</si>
  <si>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</si>
  <si>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</si>
  <si>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</si>
  <si>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</si>
  <si>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</si>
  <si>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</si>
  <si>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</si>
  <si>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</si>
  <si>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</si>
  <si>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</si>
  <si>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</si>
  <si>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</si>
  <si>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</si>
  <si>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</si>
  <si>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</si>
  <si>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</si>
  <si>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</si>
  <si>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</si>
  <si>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</si>
  <si>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</si>
  <si>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</si>
  <si>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</si>
  <si>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</si>
  <si>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</si>
  <si>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</si>
  <si>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</si>
  <si>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</si>
  <si>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</si>
  <si>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</si>
  <si>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</si>
  <si>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</si>
  <si>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</si>
  <si>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</si>
  <si>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</si>
  <si>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</si>
  <si>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</si>
  <si>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</si>
  <si>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</si>
  <si>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</si>
  <si>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</si>
  <si>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</si>
  <si>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</si>
  <si>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</si>
  <si>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</si>
  <si>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</si>
  <si>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</si>
  <si>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</si>
  <si>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</si>
  <si>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</si>
  <si>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</si>
  <si>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</si>
  <si>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</si>
  <si>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</si>
  <si>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</si>
  <si>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</si>
  <si>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</si>
  <si>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</si>
  <si>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</si>
  <si>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</si>
  <si>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</si>
  <si>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</si>
  <si>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</si>
  <si>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</si>
  <si>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</si>
  <si>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</si>
  <si>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</si>
  <si>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</si>
  <si>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</si>
  <si>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</si>
  <si>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</si>
  <si>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</si>
  <si>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</si>
  <si>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</si>
  <si>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</si>
  <si>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</si>
  <si>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</si>
  <si>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</si>
  <si>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</si>
  <si>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</si>
  <si>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</si>
  <si>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</si>
  <si>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</si>
  <si>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</si>
  <si>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</si>
  <si>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</si>
  <si>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</si>
  <si>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</si>
  <si>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</si>
  <si>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</si>
  <si>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</si>
  <si>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</si>
  <si>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</si>
  <si>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</si>
  <si>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</si>
  <si>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</si>
  <si>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</si>
  <si>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</si>
  <si>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</si>
  <si>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</si>
  <si>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</si>
  <si>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</si>
  <si>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</si>
  <si>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</si>
  <si>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</si>
  <si>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</si>
  <si>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</si>
  <si>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</si>
  <si>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</si>
  <si>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</si>
  <si>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</si>
  <si>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</si>
  <si>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</si>
  <si>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</si>
  <si>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</si>
  <si>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</si>
  <si>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</si>
  <si>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</si>
  <si>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</si>
  <si>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</si>
  <si>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</si>
  <si>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</si>
  <si>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</si>
  <si>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</si>
  <si>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</si>
  <si>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</si>
  <si>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</si>
  <si>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</si>
  <si>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</si>
  <si>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</si>
  <si>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</si>
  <si>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</si>
  <si>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</si>
  <si>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</si>
  <si>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</si>
  <si>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</si>
  <si>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</si>
  <si>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</si>
  <si>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</si>
  <si>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</si>
  <si>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</si>
  <si>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</si>
  <si>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</si>
  <si>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</si>
  <si>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</si>
  <si>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</si>
  <si>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</si>
  <si>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</si>
  <si>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</si>
  <si>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</si>
  <si>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</si>
  <si>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</si>
  <si>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</si>
  <si>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</si>
  <si>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</si>
  <si>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</si>
  <si>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</si>
  <si>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</si>
  <si>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</si>
  <si>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</si>
  <si>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</si>
  <si>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</si>
  <si>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</si>
  <si>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</si>
  <si>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</si>
  <si>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</si>
  <si>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</si>
  <si>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</si>
  <si>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</si>
  <si>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</si>
  <si>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</si>
  <si>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</si>
  <si>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</si>
  <si>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</si>
  <si>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</si>
  <si>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</si>
  <si>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</si>
  <si>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</si>
  <si>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</si>
  <si>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</si>
  <si>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</si>
  <si>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</si>
  <si>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</si>
  <si>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</si>
  <si>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</si>
  <si>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</si>
  <si>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</si>
  <si>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</si>
  <si>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</si>
  <si>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</si>
  <si>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</si>
  <si>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</si>
  <si>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</si>
  <si>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</si>
  <si>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</si>
  <si>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</si>
  <si>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</si>
  <si>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</si>
  <si>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</si>
  <si>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</si>
  <si>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</si>
  <si>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</si>
  <si>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</si>
  <si>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</si>
  <si>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</si>
  <si>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</si>
  <si>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</si>
  <si>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</si>
  <si>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</si>
  <si>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</si>
  <si>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</si>
  <si>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</si>
  <si>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</si>
  <si>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</si>
  <si>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</si>
  <si>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</si>
  <si>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</si>
  <si>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</si>
  <si>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</si>
  <si>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</si>
  <si>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</si>
  <si>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</si>
  <si>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</si>
  <si>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</si>
  <si>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</si>
  <si>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</si>
  <si>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</si>
  <si>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</si>
  <si>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</si>
  <si>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</si>
  <si>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</si>
  <si>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</si>
  <si>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</si>
  <si>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</si>
  <si>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</si>
  <si>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</si>
  <si>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</si>
  <si>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</si>
  <si>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</si>
  <si>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</si>
  <si>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</si>
  <si>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</si>
  <si>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</si>
  <si>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</si>
  <si>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</si>
  <si>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</si>
  <si>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</si>
  <si>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</si>
  <si>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</si>
  <si>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</si>
  <si>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</si>
  <si>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</si>
  <si>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</si>
  <si>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</si>
  <si>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</si>
  <si>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</si>
  <si>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</si>
  <si>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</si>
  <si>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</si>
  <si>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</si>
  <si>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</si>
  <si>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</si>
  <si>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</si>
  <si>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</si>
  <si>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</si>
  <si>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</si>
  <si>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</si>
  <si>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</si>
  <si>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</si>
  <si>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</si>
  <si>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</si>
  <si>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</si>
  <si>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</si>
  <si>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</si>
  <si>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</si>
  <si>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</si>
  <si>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</si>
  <si>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</si>
  <si>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</si>
  <si>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</si>
  <si>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</si>
  <si>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</si>
  <si>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</si>
  <si>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</si>
  <si>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</si>
  <si>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</si>
  <si>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</si>
  <si>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</si>
  <si>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</si>
  <si>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</si>
  <si>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</si>
  <si>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</si>
  <si>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</si>
  <si>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</si>
  <si>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</si>
  <si>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</si>
  <si>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</si>
  <si>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</si>
  <si>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</si>
  <si>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</si>
  <si>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</si>
  <si>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</si>
  <si>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</si>
  <si>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</si>
  <si>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</si>
  <si>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</si>
  <si>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</si>
  <si>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</si>
  <si>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</si>
  <si>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</si>
  <si>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</si>
  <si>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</si>
  <si>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</si>
  <si>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</si>
  <si>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</si>
  <si>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</si>
  <si>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</si>
  <si>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</si>
  <si>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</si>
  <si>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</si>
  <si>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</si>
  <si>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</si>
  <si>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</si>
  <si>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</si>
  <si>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</si>
  <si>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</si>
  <si>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</si>
  <si>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</si>
  <si>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</si>
  <si>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</si>
  <si>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</si>
  <si>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</si>
  <si>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</si>
  <si>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</si>
  <si>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</si>
  <si>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</si>
  <si>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</si>
  <si>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</si>
  <si>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</si>
  <si>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</si>
  <si>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</si>
  <si>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</si>
  <si>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</si>
  <si>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</si>
  <si>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</si>
  <si>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</si>
  <si>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</si>
  <si>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</si>
  <si>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</si>
  <si>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</si>
  <si>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</si>
  <si>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</si>
  <si>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</si>
  <si>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</si>
  <si>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</si>
  <si>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</si>
  <si>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</si>
  <si>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</si>
  <si>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</si>
  <si>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</si>
  <si>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</si>
  <si>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</si>
  <si>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</si>
  <si>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</si>
  <si>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</si>
  <si>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</si>
  <si>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</si>
  <si>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</si>
  <si>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</si>
  <si>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</si>
  <si>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</si>
  <si>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</si>
  <si>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</si>
  <si>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</si>
  <si>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</si>
  <si>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</si>
  <si>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</si>
  <si>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</si>
  <si>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</si>
  <si>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</si>
  <si>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</si>
  <si>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</si>
  <si>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</si>
  <si>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</si>
  <si>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</si>
  <si>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</si>
  <si>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</si>
  <si>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</si>
  <si>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</si>
  <si>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</si>
  <si>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</si>
  <si>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</si>
  <si>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</si>
  <si>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</si>
  <si>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</si>
  <si>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</si>
  <si>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</si>
  <si>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</si>
  <si>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</si>
  <si>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</si>
  <si>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</si>
  <si>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</si>
  <si>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</si>
  <si>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</si>
  <si>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</si>
  <si>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</si>
  <si>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</si>
  <si>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</si>
  <si>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</si>
  <si>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</si>
  <si>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</si>
  <si>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</si>
  <si>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</si>
  <si>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</si>
  <si>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</si>
  <si>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</si>
  <si>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</si>
  <si>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</si>
  <si>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</si>
  <si>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</si>
  <si>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</si>
  <si>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</si>
  <si>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</si>
  <si>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</si>
  <si>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</si>
  <si>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</si>
  <si>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</si>
  <si>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</si>
  <si>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</si>
  <si>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</si>
  <si>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</si>
  <si>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</si>
  <si>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</si>
  <si>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</si>
  <si>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</si>
  <si>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</si>
  <si>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</si>
  <si>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</si>
  <si>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</si>
  <si>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</si>
  <si>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</si>
  <si>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</si>
  <si>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</si>
  <si>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</si>
  <si>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</si>
  <si>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</si>
  <si>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</si>
  <si>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</si>
  <si>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</si>
  <si>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</si>
  <si>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</si>
  <si>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</si>
  <si>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</si>
  <si>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</si>
  <si>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</si>
  <si>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</si>
  <si>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</si>
  <si>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</si>
  <si>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</si>
  <si>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</si>
  <si>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</si>
  <si>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</si>
  <si>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</si>
  <si>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</si>
  <si>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</si>
  <si>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</si>
  <si>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</si>
  <si>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</si>
  <si>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</si>
  <si>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</si>
  <si>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</si>
  <si>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</si>
  <si>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</si>
  <si>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</si>
  <si>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</si>
  <si>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</si>
  <si>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</si>
  <si>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</si>
  <si>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</si>
  <si>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</si>
  <si>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</si>
  <si>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</si>
  <si>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</si>
  <si>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</si>
  <si>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</si>
  <si>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</si>
  <si>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</si>
  <si>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</si>
  <si>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</si>
  <si>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</si>
  <si>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</si>
  <si>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</si>
  <si>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</si>
  <si>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</si>
  <si>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</si>
  <si>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</si>
  <si>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</si>
  <si>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</si>
  <si>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</si>
  <si>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</si>
  <si>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</si>
  <si>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</si>
  <si>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</si>
  <si>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</si>
  <si>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</si>
  <si>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</si>
  <si>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</si>
  <si>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</si>
  <si>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</si>
  <si>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</si>
  <si>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</si>
  <si>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</si>
  <si>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</si>
  <si>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</si>
  <si>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</si>
  <si>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</si>
  <si>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</si>
  <si>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</si>
  <si>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</si>
  <si>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</si>
  <si>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</si>
  <si>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</si>
  <si>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</si>
  <si>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</si>
  <si>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</si>
  <si>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</si>
  <si>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</si>
  <si>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</si>
  <si>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</si>
  <si>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</si>
  <si>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</si>
  <si>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</si>
  <si>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</si>
  <si>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</si>
  <si>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</si>
  <si>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</si>
  <si>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</si>
  <si>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</si>
  <si>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</si>
  <si>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</si>
  <si>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</si>
  <si>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</si>
  <si>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</si>
  <si>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</si>
  <si>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</si>
  <si>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</si>
  <si>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</si>
  <si>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</si>
  <si>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</si>
  <si>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</si>
  <si>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</si>
  <si>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</si>
  <si>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</si>
  <si>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</si>
  <si>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</si>
  <si>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</si>
  <si>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</si>
  <si>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</si>
  <si>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</si>
  <si>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</si>
  <si>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</si>
  <si>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</si>
  <si>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</si>
  <si>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</si>
  <si>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</si>
  <si>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</si>
  <si>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</si>
  <si>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</si>
  <si>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</si>
  <si>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</si>
  <si>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</si>
  <si>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</si>
  <si>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</si>
  <si>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</si>
  <si>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</si>
  <si>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</si>
  <si>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</si>
  <si>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</si>
  <si>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</si>
  <si>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</si>
  <si>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</si>
  <si>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</si>
  <si>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</si>
  <si>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</si>
  <si>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</si>
  <si>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</si>
  <si>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</si>
  <si>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</si>
  <si>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</si>
  <si>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</si>
  <si>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</si>
  <si>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</si>
  <si>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</si>
  <si>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</si>
  <si>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</si>
  <si>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</si>
  <si>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</si>
  <si>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</si>
  <si>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</si>
  <si>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</si>
  <si>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</si>
  <si>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</si>
  <si>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</si>
  <si>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</si>
  <si>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</si>
  <si>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</si>
  <si>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</si>
  <si>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</si>
  <si>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</si>
  <si>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</si>
  <si>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</si>
  <si>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</si>
  <si>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</si>
  <si>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</si>
  <si>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</si>
  <si>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</si>
  <si>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</si>
  <si>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</si>
  <si>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</si>
  <si>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</si>
  <si>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</si>
  <si>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</si>
  <si>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</si>
  <si>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</si>
  <si>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</si>
  <si>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</si>
  <si>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</si>
  <si>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</si>
  <si>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</si>
  <si>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</si>
  <si>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</si>
  <si>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</si>
  <si>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</si>
  <si>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</si>
  <si>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</si>
  <si>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</si>
  <si>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</si>
  <si>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</si>
  <si>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</si>
  <si>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</si>
  <si>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</si>
  <si>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</si>
  <si>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</si>
  <si>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</si>
  <si>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</si>
  <si>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</si>
  <si>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</si>
  <si>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</si>
  <si>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</si>
  <si>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</si>
  <si>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</si>
  <si>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</si>
  <si>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</si>
  <si>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</si>
  <si>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</si>
  <si>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</si>
  <si>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</si>
  <si>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</si>
  <si>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</si>
  <si>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</si>
  <si>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</si>
  <si>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</si>
  <si>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</si>
  <si>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</si>
  <si>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</si>
  <si>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</si>
  <si>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</si>
  <si>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</si>
  <si>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</si>
  <si>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</si>
  <si>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</si>
  <si>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</si>
  <si>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</si>
  <si>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</si>
  <si>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</si>
  <si>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</si>
  <si>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</si>
  <si>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</si>
  <si>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</si>
  <si>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</si>
  <si>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</si>
  <si>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</si>
  <si>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</si>
  <si>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</si>
  <si>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</si>
  <si>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</si>
  <si>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</si>
  <si>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</si>
  <si>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</si>
  <si>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</si>
  <si>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</si>
  <si>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</si>
  <si>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</si>
  <si>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</si>
  <si>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</si>
  <si>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</si>
  <si>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</si>
  <si>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</si>
  <si>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</si>
  <si>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</si>
  <si>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</si>
  <si>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</si>
  <si>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</si>
  <si>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</si>
  <si>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</si>
  <si>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</si>
  <si>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</si>
  <si>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</si>
  <si>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</si>
  <si>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</si>
  <si>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</si>
  <si>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</si>
  <si>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</si>
  <si>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</si>
  <si>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</si>
  <si>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</si>
  <si>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</si>
  <si>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</si>
  <si>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</si>
  <si>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</si>
  <si>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</si>
  <si>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</si>
  <si>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</si>
  <si>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</si>
  <si>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</si>
  <si>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</si>
  <si>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</si>
  <si>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</si>
  <si>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</si>
  <si>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</si>
  <si>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</si>
  <si>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</si>
  <si>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</si>
  <si>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</si>
  <si>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</si>
  <si>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</si>
  <si>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</si>
  <si>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</si>
  <si>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</si>
  <si>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</si>
  <si>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</si>
  <si>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</si>
  <si>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</si>
  <si>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</si>
  <si>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</si>
  <si>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</si>
  <si>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</si>
  <si>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</si>
  <si>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</si>
  <si>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</si>
  <si>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</si>
  <si>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</si>
  <si>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</si>
  <si>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</si>
  <si>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</si>
  <si>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</si>
  <si>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</si>
  <si>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</si>
  <si>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</si>
  <si>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</si>
  <si>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</si>
  <si>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</si>
  <si>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</si>
  <si>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</si>
  <si>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</si>
  <si>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</si>
  <si>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</si>
  <si>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</si>
  <si>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</si>
  <si>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</si>
  <si>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</si>
  <si>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</si>
  <si>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</si>
  <si>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</si>
  <si>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</si>
  <si>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</si>
  <si>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</si>
  <si>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</si>
  <si>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</si>
  <si>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</si>
  <si>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</si>
  <si>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</si>
  <si>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</si>
  <si>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</si>
  <si>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</si>
  <si>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</si>
  <si>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</si>
  <si>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</si>
  <si>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</si>
  <si>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</si>
  <si>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</si>
  <si>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</si>
  <si>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</si>
  <si>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</si>
  <si>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</si>
  <si>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</si>
  <si>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</si>
  <si>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</si>
  <si>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</si>
  <si>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</si>
  <si>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</si>
  <si>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</si>
  <si>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</si>
  <si>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</si>
  <si>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</si>
  <si>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</si>
  <si>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</si>
  <si>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</si>
  <si>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</si>
  <si>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</si>
  <si>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</si>
  <si>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</si>
  <si>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</si>
  <si>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</si>
  <si>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</si>
  <si>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</si>
  <si>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</si>
  <si>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</si>
  <si>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</si>
  <si>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</si>
  <si>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</si>
  <si>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</si>
  <si>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</si>
  <si>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</si>
  <si>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</si>
  <si>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</si>
  <si>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</si>
  <si>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</si>
  <si>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</si>
  <si>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</si>
  <si>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</si>
  <si>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</si>
  <si>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</si>
  <si>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</si>
  <si>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</si>
  <si>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</si>
  <si>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</si>
  <si>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</si>
  <si>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</si>
  <si>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</si>
  <si>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</si>
  <si>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</si>
  <si>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</si>
  <si>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</si>
  <si>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</si>
  <si>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</si>
  <si>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</si>
  <si>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</si>
  <si>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</si>
  <si>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</si>
  <si>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</si>
  <si>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</si>
  <si>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</si>
  <si>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</si>
  <si>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</si>
  <si>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</si>
  <si>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</si>
  <si>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</si>
  <si>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</si>
  <si>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</si>
  <si>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</si>
  <si>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</si>
  <si>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</si>
  <si>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</si>
  <si>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</si>
  <si>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</si>
  <si>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</si>
  <si>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</si>
  <si>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</si>
  <si>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</si>
  <si>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</si>
  <si>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</si>
  <si>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</si>
  <si>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</si>
  <si>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</si>
  <si>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</si>
  <si>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</si>
  <si>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</si>
  <si>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</si>
  <si>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</si>
  <si>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</si>
  <si>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</si>
  <si>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</si>
  <si>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</si>
  <si>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</si>
  <si>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</si>
  <si>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</si>
  <si>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</si>
  <si>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</si>
  <si>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</si>
  <si>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</si>
  <si>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</si>
  <si>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</si>
  <si>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</si>
  <si>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</si>
  <si>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</si>
  <si>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</si>
  <si>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</si>
  <si>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</si>
  <si>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</si>
  <si>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</si>
  <si>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</si>
  <si>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</si>
  <si>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</si>
  <si>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</si>
  <si>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</si>
  <si>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</si>
  <si>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</si>
  <si>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</si>
  <si>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</si>
  <si>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</si>
  <si>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</si>
  <si>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</si>
  <si>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</si>
  <si>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</si>
  <si>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</si>
  <si>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</si>
  <si>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</si>
  <si>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</si>
  <si>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</si>
  <si>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</si>
  <si>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</si>
  <si>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</si>
  <si>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</si>
  <si>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</si>
  <si>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</si>
  <si>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</si>
  <si>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</si>
  <si>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</si>
  <si>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</si>
  <si>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</si>
  <si>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</si>
  <si>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</si>
  <si>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</si>
  <si>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</si>
  <si>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</si>
  <si>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</si>
  <si>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</si>
  <si>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</si>
  <si>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</si>
  <si>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</si>
  <si>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</si>
  <si>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</si>
  <si>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</si>
  <si>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</si>
  <si>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</si>
  <si>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</si>
  <si>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</si>
  <si>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</si>
  <si>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</si>
  <si>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</si>
  <si>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</si>
  <si>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</si>
  <si>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</si>
  <si>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</si>
  <si>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</si>
  <si>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</si>
  <si>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</si>
  <si>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</si>
  <si>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</si>
  <si>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</si>
  <si>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</si>
  <si>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</si>
  <si>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</si>
  <si>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</si>
  <si>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</si>
  <si>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</si>
  <si>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</si>
  <si>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</si>
  <si>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</si>
  <si>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</si>
  <si>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</si>
  <si>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</si>
  <si>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</si>
  <si>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</si>
  <si>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</si>
  <si>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</si>
  <si>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</si>
  <si>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</si>
  <si>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</si>
  <si>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</si>
  <si>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</si>
  <si>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</si>
  <si>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</si>
  <si>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</si>
  <si>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</si>
  <si>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</si>
  <si>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</si>
  <si>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</si>
  <si>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</si>
  <si>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</si>
  <si>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</si>
  <si>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</si>
  <si>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</si>
  <si>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</si>
  <si>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</si>
  <si>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</si>
  <si>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</si>
  <si>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</si>
  <si>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</si>
  <si>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</si>
  <si>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</si>
  <si>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</si>
  <si>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</si>
  <si>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</si>
  <si>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</si>
  <si>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</si>
  <si>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</si>
  <si>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</si>
  <si>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</si>
  <si>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</si>
  <si>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</si>
  <si>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</si>
  <si>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</si>
  <si>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</si>
  <si>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</si>
  <si>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</si>
  <si>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</si>
  <si>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</si>
  <si>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</si>
  <si>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</si>
  <si>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</si>
  <si>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</si>
  <si>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</si>
  <si>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</si>
  <si>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</si>
  <si>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</si>
  <si>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</si>
  <si>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</si>
  <si>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</si>
  <si>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</si>
  <si>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</si>
  <si>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</si>
  <si>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</si>
  <si>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</si>
  <si>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</si>
  <si>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</si>
  <si>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</si>
  <si>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</si>
  <si>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</si>
  <si>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</si>
  <si>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</si>
  <si>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</si>
  <si>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</si>
  <si>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</si>
  <si>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</si>
  <si>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</si>
  <si>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</si>
  <si>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</si>
  <si>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</si>
  <si>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</si>
  <si>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</si>
  <si>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</si>
  <si>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</si>
  <si>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</si>
  <si>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</si>
  <si>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</si>
  <si>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</si>
  <si>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</si>
  <si>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</si>
  <si>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</si>
  <si>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</si>
  <si>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</si>
  <si>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</si>
  <si>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</si>
  <si>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</si>
  <si>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</si>
  <si>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</si>
  <si>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</si>
  <si>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</si>
  <si>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</si>
  <si>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</si>
  <si>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</si>
  <si>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</si>
  <si>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</si>
  <si>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</si>
  <si>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</si>
  <si>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</si>
  <si>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</si>
  <si>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</si>
  <si>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</si>
  <si>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</si>
  <si>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</si>
  <si>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</si>
  <si>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</si>
  <si>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</si>
  <si>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</si>
  <si>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</si>
  <si>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</si>
  <si>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</si>
  <si>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</si>
  <si>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</si>
  <si>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</si>
  <si>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</si>
  <si>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</si>
  <si>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</si>
  <si>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</si>
  <si>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</si>
  <si>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</si>
  <si>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</si>
  <si>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</si>
  <si>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</si>
  <si>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</si>
  <si>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</si>
  <si>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</si>
  <si>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</si>
  <si>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</si>
  <si>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</si>
  <si>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</si>
  <si>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</si>
  <si>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</si>
  <si>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</si>
  <si>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</si>
  <si>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</si>
  <si>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</si>
  <si>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</si>
  <si>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</si>
  <si>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</si>
  <si>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</si>
  <si>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</si>
  <si>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</si>
  <si>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</si>
  <si>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</si>
  <si>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</si>
  <si>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</si>
  <si>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</si>
  <si>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</si>
  <si>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</si>
  <si>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</si>
  <si>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</si>
  <si>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</si>
  <si>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</si>
  <si>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</si>
  <si>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</si>
  <si>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</si>
  <si>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</si>
  <si>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</si>
  <si>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</si>
  <si>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</si>
  <si>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</si>
  <si>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</si>
  <si>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</si>
  <si>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</si>
  <si>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</si>
  <si>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</si>
  <si>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</si>
  <si>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</si>
  <si>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</si>
  <si>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</si>
  <si>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</si>
  <si>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</si>
  <si>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</si>
  <si>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</si>
  <si>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</si>
  <si>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</si>
  <si>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</si>
  <si>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</si>
  <si>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</si>
  <si>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</si>
  <si>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</si>
  <si>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</si>
  <si>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</si>
  <si>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</si>
  <si>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</si>
  <si>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</si>
  <si>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</si>
  <si>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</si>
  <si>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</si>
  <si>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</si>
  <si>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</si>
  <si>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</si>
  <si>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</si>
  <si>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</si>
  <si>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</si>
  <si>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</si>
  <si>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</si>
  <si>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</si>
  <si>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</si>
  <si>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</si>
  <si>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</si>
  <si>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</si>
  <si>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</si>
  <si>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</si>
  <si>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</si>
  <si>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</si>
  <si>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</si>
  <si>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</si>
  <si>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</si>
  <si>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</si>
  <si>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</si>
  <si>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</si>
  <si>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</si>
  <si>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</si>
  <si>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</si>
  <si>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</si>
  <si>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</si>
  <si>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</si>
  <si>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</si>
  <si>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</si>
  <si>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</si>
  <si>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</si>
  <si>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</si>
  <si>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</si>
  <si>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</si>
  <si>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</si>
  <si>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</si>
  <si>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</si>
  <si>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</si>
  <si>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</si>
  <si>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</si>
  <si>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</si>
  <si>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</si>
  <si>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</si>
  <si>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</si>
  <si>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</si>
  <si>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</si>
  <si>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</si>
  <si>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</si>
  <si>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</si>
  <si>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</si>
  <si>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</si>
  <si>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</si>
  <si>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</si>
  <si>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</si>
  <si>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</si>
  <si>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</si>
  <si>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</si>
  <si>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</si>
  <si>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</si>
  <si>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</si>
  <si>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</si>
  <si>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</si>
  <si>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</si>
  <si>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</si>
  <si>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</si>
  <si>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</si>
  <si>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</si>
  <si>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</si>
  <si>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</si>
  <si>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</si>
  <si>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</si>
  <si>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</si>
  <si>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</si>
  <si>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</si>
  <si>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</si>
  <si>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</si>
  <si>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</si>
  <si>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</si>
  <si>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</si>
  <si>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</si>
  <si>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</si>
  <si>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</si>
  <si>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</si>
  <si>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</si>
  <si>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</si>
  <si>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</si>
  <si>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</si>
  <si>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</si>
  <si>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</si>
  <si>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</si>
  <si>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</si>
  <si>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</si>
  <si>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</si>
  <si>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</si>
  <si>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</si>
  <si>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</si>
  <si>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</si>
  <si>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</si>
  <si>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</si>
  <si>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</si>
  <si>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</si>
  <si>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</si>
  <si>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</si>
  <si>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</si>
  <si>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</si>
  <si>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</si>
  <si>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</si>
  <si>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</si>
  <si>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</si>
  <si>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</si>
  <si>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</si>
  <si>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</si>
  <si>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</si>
  <si>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</si>
  <si>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</si>
  <si>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</si>
  <si>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</si>
  <si>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</si>
  <si>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</si>
  <si>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</si>
  <si>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</si>
  <si>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</si>
  <si>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</si>
  <si>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</si>
  <si>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</si>
  <si>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</si>
  <si>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</si>
  <si>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</si>
  <si>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</si>
  <si>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</si>
  <si>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</si>
  <si>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</si>
  <si>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</si>
  <si>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</si>
  <si>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</si>
  <si>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</si>
  <si>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</si>
  <si>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</si>
  <si>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</si>
  <si>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</si>
  <si>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</si>
  <si>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</si>
  <si>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</si>
  <si>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</si>
  <si>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</si>
  <si>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</si>
  <si>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</si>
  <si>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</si>
  <si>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</si>
  <si>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</si>
  <si>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</si>
  <si>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</si>
  <si>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</si>
  <si>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</si>
  <si>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</si>
  <si>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</si>
  <si>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</si>
  <si>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</si>
  <si>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</si>
  <si>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</si>
  <si>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</si>
  <si>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</si>
  <si>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</si>
  <si>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</si>
  <si>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</si>
  <si>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</si>
  <si>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</si>
  <si>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</si>
  <si>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</si>
  <si>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</si>
  <si>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</si>
  <si>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</si>
  <si>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</si>
  <si>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</si>
  <si>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</si>
  <si>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</si>
  <si>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</si>
  <si>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</si>
  <si>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</si>
  <si>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</si>
  <si>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</si>
  <si>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</si>
  <si>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</si>
  <si>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</si>
  <si>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</si>
  <si>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</si>
  <si>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</si>
  <si>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</si>
  <si>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</si>
  <si>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</si>
  <si>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</si>
  <si>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</si>
  <si>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</si>
  <si>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</si>
  <si>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</si>
  <si>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</si>
  <si>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</si>
  <si>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</si>
  <si>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</si>
  <si>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</si>
  <si>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</si>
  <si>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</si>
  <si>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</si>
  <si>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</si>
  <si>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</si>
  <si>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</si>
  <si>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</si>
  <si>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</si>
  <si>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</si>
  <si>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</si>
  <si>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</si>
  <si>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</si>
  <si>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</si>
  <si>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</si>
  <si>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</si>
  <si>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</si>
  <si>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</si>
  <si>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</si>
  <si>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</si>
  <si>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</si>
  <si>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</si>
  <si>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</si>
  <si>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</si>
  <si>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</si>
  <si>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</si>
  <si>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</si>
  <si>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</si>
  <si>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</si>
  <si>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</si>
  <si>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</si>
  <si>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</si>
  <si>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</si>
  <si>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</si>
  <si>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</si>
  <si>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</si>
  <si>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</si>
  <si>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</si>
  <si>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</si>
  <si>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</si>
  <si>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</si>
  <si>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</si>
  <si>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</si>
  <si>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</si>
  <si>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</si>
  <si>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</si>
  <si>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</si>
  <si>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</si>
  <si>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</si>
  <si>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</si>
  <si>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</si>
  <si>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</si>
  <si>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</si>
  <si>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</si>
  <si>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</si>
  <si>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</si>
  <si>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</si>
  <si>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</si>
  <si>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</si>
  <si>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</si>
  <si>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</si>
  <si>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</si>
  <si>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</si>
  <si>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</si>
  <si>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</si>
  <si>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</si>
  <si>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</si>
  <si>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</si>
  <si>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</si>
  <si>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</si>
  <si>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</si>
  <si>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</si>
  <si>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</si>
  <si>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</si>
  <si>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</si>
  <si>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</si>
  <si>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</si>
  <si>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</si>
  <si>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</si>
  <si>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</si>
  <si>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</si>
  <si>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</si>
  <si>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</si>
  <si>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</si>
  <si>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</si>
  <si>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</si>
  <si>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</si>
  <si>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</si>
  <si>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</si>
  <si>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</si>
  <si>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</si>
  <si>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</si>
  <si>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</si>
  <si>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</si>
  <si>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</si>
  <si>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</si>
  <si>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</si>
  <si>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</si>
  <si>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</si>
  <si>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</si>
  <si>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</si>
  <si>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</si>
  <si>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</si>
  <si>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</si>
  <si>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</si>
  <si>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</si>
  <si>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</si>
  <si>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</si>
  <si>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</si>
  <si>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</si>
  <si>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</si>
  <si>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</si>
  <si>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</si>
  <si>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</si>
  <si>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</si>
  <si>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</si>
  <si>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</si>
  <si>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</si>
  <si>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</si>
  <si>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</si>
  <si>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</si>
  <si>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</si>
  <si>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</si>
  <si>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</si>
  <si>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</si>
  <si>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</si>
  <si>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</si>
  <si>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</si>
  <si>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</si>
  <si>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</si>
  <si>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</si>
  <si>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</si>
  <si>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</si>
  <si>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</si>
  <si>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</si>
  <si>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</si>
  <si>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</si>
  <si>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</si>
  <si>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</si>
  <si>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</si>
  <si>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</si>
  <si>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</si>
  <si>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</si>
  <si>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</si>
  <si>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</si>
  <si>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</si>
  <si>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</si>
  <si>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</si>
  <si>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</si>
  <si>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</si>
  <si>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</si>
  <si>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</si>
  <si>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</si>
  <si>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</si>
  <si>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</si>
  <si>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</si>
  <si>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</si>
  <si>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</si>
  <si>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</si>
  <si>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</si>
  <si>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</si>
  <si>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</si>
  <si>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</si>
  <si>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</si>
  <si>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</si>
  <si>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</si>
  <si>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</si>
  <si>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</si>
  <si>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</si>
  <si>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</si>
  <si>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</si>
  <si>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</si>
  <si>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</si>
  <si>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</si>
  <si>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</si>
  <si>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</si>
  <si>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</si>
  <si>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</si>
  <si>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</si>
  <si>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</si>
  <si>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</si>
  <si>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</si>
  <si>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</si>
  <si>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</si>
  <si>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</si>
  <si>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</si>
  <si>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</si>
  <si>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</si>
  <si>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</si>
  <si>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</si>
  <si>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</si>
  <si>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</si>
  <si>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</si>
  <si>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</si>
  <si>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</si>
  <si>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</si>
  <si>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</si>
  <si>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</si>
  <si>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</si>
  <si>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</si>
  <si>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</si>
  <si>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</si>
  <si>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</si>
  <si>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</si>
  <si>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</si>
  <si>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</si>
  <si>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</si>
  <si>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</si>
  <si>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</si>
  <si>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</si>
  <si>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</si>
  <si>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</si>
  <si>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</si>
  <si>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</si>
  <si>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</si>
  <si>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</si>
  <si>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</si>
  <si>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</si>
  <si>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</si>
  <si>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</si>
  <si>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</si>
  <si>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</si>
  <si>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</si>
  <si>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</si>
  <si>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</si>
  <si>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</si>
  <si>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</si>
  <si>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</si>
  <si>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</si>
  <si>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</si>
  <si>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</si>
  <si>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</si>
  <si>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</si>
  <si>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</si>
  <si>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</si>
  <si>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</si>
  <si>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</si>
  <si>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</si>
  <si>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</si>
  <si>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</si>
  <si>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</si>
  <si>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</si>
  <si>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</si>
  <si>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</si>
  <si>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</si>
  <si>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</si>
  <si>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</si>
  <si>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</si>
  <si>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</si>
  <si>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</si>
  <si>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</si>
  <si>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</si>
  <si>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</si>
  <si>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</si>
  <si>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</si>
  <si>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</si>
  <si>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</si>
  <si>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</si>
  <si>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</si>
  <si>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</si>
  <si>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</si>
  <si>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</si>
  <si>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</si>
  <si>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</si>
  <si>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</si>
  <si>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</si>
  <si>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</si>
  <si>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</si>
  <si>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</si>
  <si>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</si>
  <si>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</si>
  <si>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</si>
  <si>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</si>
  <si>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</si>
  <si>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</si>
  <si>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</si>
  <si>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</si>
  <si>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</si>
  <si>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</si>
  <si>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</si>
  <si>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</si>
  <si>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</si>
  <si>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</si>
  <si>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</si>
  <si>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</si>
  <si>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</si>
  <si>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</si>
  <si>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</si>
  <si>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</si>
  <si>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</si>
  <si>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</si>
  <si>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</si>
  <si>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</si>
  <si>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</si>
  <si>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</si>
  <si>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</si>
  <si>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</si>
  <si>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</si>
  <si>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</si>
  <si>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</si>
  <si>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</si>
  <si>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</si>
  <si>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</si>
  <si>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</si>
  <si>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</si>
  <si>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</si>
  <si>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</si>
  <si>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</si>
  <si>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</si>
  <si>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</si>
  <si>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</si>
  <si>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</si>
  <si>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</si>
  <si>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</si>
  <si>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</si>
  <si>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</si>
  <si>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</si>
  <si>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</si>
  <si>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</si>
  <si>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</si>
  <si>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</si>
  <si>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</si>
  <si>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</si>
  <si>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</si>
  <si>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</si>
  <si>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</si>
  <si>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</si>
  <si>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</si>
  <si>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</si>
  <si>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</si>
  <si>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</si>
  <si>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</si>
  <si>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</si>
  <si>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</si>
  <si>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</si>
  <si>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</si>
  <si>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</si>
  <si>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</si>
  <si>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</si>
  <si>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</si>
  <si>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</si>
  <si>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</si>
  <si>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</si>
  <si>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</si>
  <si>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</si>
  <si>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</si>
  <si>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</si>
  <si>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</si>
  <si>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</si>
  <si>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</si>
  <si>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</si>
  <si>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</si>
  <si>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</si>
  <si>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</si>
  <si>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</si>
  <si>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</si>
  <si>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</si>
  <si>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</si>
  <si>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</si>
  <si>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</si>
  <si>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</si>
  <si>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</si>
  <si>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</si>
  <si>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</si>
  <si>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</si>
  <si>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</si>
  <si>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</si>
  <si>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</si>
  <si>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</si>
  <si>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</si>
  <si>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</si>
  <si>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</si>
  <si>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</si>
  <si>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</si>
  <si>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</si>
  <si>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</si>
  <si>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</si>
  <si>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</si>
  <si>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</si>
  <si>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</si>
  <si>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</si>
  <si>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</si>
  <si>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</si>
  <si>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</si>
  <si>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</si>
  <si>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</si>
  <si>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</si>
  <si>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</si>
  <si>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</si>
  <si>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</si>
  <si>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</si>
  <si>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</si>
  <si>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</si>
  <si>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</si>
  <si>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</si>
  <si>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</si>
  <si>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</si>
  <si>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</si>
  <si>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</si>
  <si>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</si>
  <si>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</si>
  <si>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</si>
  <si>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</si>
  <si>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</si>
  <si>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</si>
  <si>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</si>
  <si>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</si>
  <si>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</si>
  <si>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</si>
  <si>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</si>
  <si>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</si>
  <si>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</si>
  <si>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</si>
  <si>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</si>
  <si>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</si>
  <si>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</si>
  <si>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</si>
  <si>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</si>
  <si>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</si>
  <si>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</si>
  <si>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</si>
  <si>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</si>
  <si>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</si>
  <si>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</si>
  <si>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</si>
  <si>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</si>
  <si>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</si>
  <si>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</si>
  <si>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</si>
  <si>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</si>
  <si>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</si>
  <si>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</si>
  <si>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</si>
  <si>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</si>
  <si>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</si>
  <si>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</si>
  <si>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</si>
  <si>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</si>
  <si>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</si>
  <si>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</si>
  <si>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</si>
  <si>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</si>
  <si>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</si>
  <si>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</si>
  <si>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</si>
  <si>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</si>
  <si>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</si>
  <si>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</si>
  <si>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</si>
  <si>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</si>
  <si>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</si>
  <si>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</si>
  <si>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</si>
  <si>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</si>
  <si>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</si>
  <si>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</si>
  <si>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</si>
  <si>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</si>
  <si>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</si>
  <si>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</si>
  <si>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</si>
  <si>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</si>
  <si>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</si>
  <si>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</si>
  <si>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</si>
  <si>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</si>
  <si>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</si>
  <si>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</si>
  <si>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</si>
  <si>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</si>
  <si>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</si>
  <si>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</si>
  <si>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</si>
  <si>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</si>
  <si>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</si>
  <si>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</si>
  <si>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</si>
  <si>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</si>
  <si>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</si>
  <si>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</si>
  <si>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</si>
  <si>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</si>
  <si>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</si>
  <si>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</si>
  <si>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</si>
  <si>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</si>
  <si>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</si>
  <si>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</si>
  <si>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</si>
  <si>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</si>
  <si>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</si>
  <si>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</si>
  <si>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</si>
  <si>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</si>
  <si>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</si>
  <si>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</si>
  <si>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</si>
  <si>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</si>
  <si>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</si>
  <si>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</si>
  <si>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</si>
  <si>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</si>
  <si>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</si>
  <si>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</si>
  <si>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</si>
  <si>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</si>
  <si>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</si>
  <si>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</si>
  <si>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</si>
  <si>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</si>
  <si>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</si>
  <si>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</si>
  <si>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</si>
  <si>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</si>
  <si>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</si>
  <si>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</si>
  <si>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</si>
  <si>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</si>
  <si>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</si>
  <si>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</si>
  <si>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</si>
  <si>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</si>
  <si>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</si>
  <si>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</si>
  <si>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</si>
  <si>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</si>
  <si>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</si>
  <si>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</si>
  <si>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</si>
  <si>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</si>
  <si>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</si>
  <si>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</si>
  <si>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</si>
  <si>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</si>
  <si>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</si>
  <si>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</si>
  <si>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</si>
  <si>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</si>
  <si>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</si>
  <si>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</si>
  <si>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</si>
  <si>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</si>
  <si>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</si>
  <si>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</si>
  <si>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</si>
  <si>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</si>
  <si>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</si>
  <si>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</si>
  <si>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</si>
  <si>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</si>
  <si>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</si>
  <si>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</si>
  <si>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</si>
  <si>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</si>
  <si>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</si>
  <si>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</si>
  <si>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</si>
  <si>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</si>
  <si>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</si>
  <si>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</si>
  <si>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</si>
  <si>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</si>
  <si>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</si>
  <si>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</si>
  <si>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</si>
  <si>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</si>
  <si>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</si>
  <si>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</si>
  <si>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</si>
  <si>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</si>
  <si>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</si>
  <si>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</si>
  <si>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</si>
  <si>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</si>
  <si>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</si>
  <si>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</si>
  <si>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</si>
  <si>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</si>
  <si>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</si>
  <si>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</si>
  <si>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</si>
  <si>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</si>
  <si>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</si>
  <si>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</si>
  <si>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</si>
  <si>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</si>
  <si>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</si>
  <si>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</si>
  <si>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</si>
  <si>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</si>
  <si>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</si>
  <si>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</si>
  <si>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</si>
  <si>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</si>
  <si>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</si>
  <si>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</si>
  <si>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</si>
  <si>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</si>
  <si>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</si>
  <si>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</si>
  <si>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</si>
  <si>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</si>
  <si>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</si>
  <si>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</si>
  <si>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</si>
  <si>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</si>
  <si>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</si>
  <si>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</si>
  <si>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</si>
  <si>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</si>
  <si>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</si>
  <si>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</si>
  <si>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</si>
  <si>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</si>
  <si>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</si>
  <si>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</si>
  <si>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</si>
  <si>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</si>
  <si>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</si>
  <si>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</si>
  <si>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</si>
  <si>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</si>
  <si>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</si>
  <si>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</si>
  <si>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</si>
  <si>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</si>
  <si>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</si>
  <si>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</si>
  <si>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</si>
  <si>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</si>
  <si>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</si>
  <si>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</si>
  <si>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</si>
  <si>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</si>
  <si>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</si>
  <si>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</si>
  <si>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</si>
  <si>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</si>
  <si>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</si>
  <si>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</si>
  <si>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</si>
  <si>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</si>
  <si>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</si>
  <si>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</si>
  <si>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</si>
  <si>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</si>
  <si>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</si>
  <si>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</si>
  <si>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</si>
  <si>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</si>
  <si>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</si>
  <si>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</si>
  <si>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</si>
  <si>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</si>
  <si>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</si>
  <si>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</si>
  <si>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</si>
  <si>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</si>
  <si>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</si>
  <si>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</si>
  <si>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</si>
  <si>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</si>
  <si>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</si>
  <si>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</si>
  <si>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</si>
  <si>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</si>
  <si>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</si>
  <si>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</si>
  <si>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</si>
  <si>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</si>
  <si>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</si>
  <si>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</si>
  <si>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</si>
  <si>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</si>
  <si>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</si>
  <si>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</si>
  <si>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</si>
  <si>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</si>
  <si>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</si>
  <si>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</si>
  <si>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</si>
  <si>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</si>
  <si>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</si>
  <si>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</si>
  <si>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</si>
  <si>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</si>
  <si>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</si>
  <si>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</si>
  <si>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</si>
  <si>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</si>
  <si>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</si>
  <si>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</si>
  <si>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</si>
  <si>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</si>
  <si>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</si>
  <si>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</si>
  <si>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</si>
  <si>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</si>
  <si>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</si>
  <si>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</si>
  <si>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</si>
  <si>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</si>
  <si>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</si>
  <si>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</si>
  <si>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</si>
  <si>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</si>
  <si>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</si>
  <si>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</si>
  <si>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</si>
  <si>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</si>
  <si>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</si>
  <si>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</si>
  <si>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</si>
  <si>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</si>
  <si>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</si>
  <si>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</si>
  <si>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</si>
  <si>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</si>
  <si>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</si>
  <si>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</si>
  <si>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</si>
  <si>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</si>
  <si>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</si>
  <si>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</si>
  <si>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</si>
  <si>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</si>
  <si>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</si>
  <si>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</si>
  <si>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</si>
  <si>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</si>
  <si>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</si>
  <si>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</si>
  <si>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</si>
  <si>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</si>
  <si>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</si>
  <si>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</si>
  <si>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</si>
  <si>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</si>
  <si>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</si>
  <si>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</si>
  <si>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</si>
  <si>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</si>
  <si>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</si>
  <si>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</si>
  <si>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</si>
  <si>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</si>
  <si>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</si>
  <si>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</si>
  <si>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</si>
  <si>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</si>
  <si>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</si>
  <si>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</si>
  <si>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</si>
  <si>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</si>
  <si>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</si>
  <si>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</si>
  <si>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</si>
  <si>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</si>
  <si>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</si>
  <si>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</si>
  <si>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</si>
  <si>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</si>
  <si>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</si>
  <si>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</si>
  <si>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</si>
  <si>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</si>
  <si>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</si>
  <si>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</si>
  <si>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</si>
  <si>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</si>
  <si>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</si>
  <si>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</si>
  <si>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</si>
  <si>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</si>
  <si>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</si>
  <si>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</si>
  <si>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</si>
  <si>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</si>
  <si>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</si>
  <si>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</si>
  <si>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</si>
  <si>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</si>
  <si>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</si>
  <si>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</si>
  <si>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</si>
  <si>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</si>
  <si>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</si>
  <si>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</si>
  <si>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</si>
  <si>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</si>
  <si>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</si>
  <si>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</si>
  <si>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</si>
  <si>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</si>
  <si>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</si>
  <si>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</si>
  <si>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</si>
  <si>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</si>
  <si>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</si>
  <si>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</si>
  <si>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</si>
  <si>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</si>
  <si>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</si>
  <si>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</si>
  <si>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</si>
  <si>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</si>
  <si>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</si>
  <si>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</si>
  <si>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</si>
  <si>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</si>
  <si>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</si>
  <si>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</si>
  <si>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</si>
  <si>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</si>
  <si>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</si>
  <si>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</si>
  <si>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</si>
  <si>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</si>
  <si>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</si>
  <si>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</si>
  <si>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</si>
  <si>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</si>
  <si>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</si>
  <si>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</si>
  <si>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</si>
  <si>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</si>
  <si>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</si>
  <si>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</si>
  <si>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</si>
  <si>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</si>
  <si>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</si>
  <si>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</si>
  <si>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</si>
  <si>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</si>
  <si>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</si>
  <si>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</si>
  <si>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</si>
  <si>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</si>
  <si>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</si>
  <si>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</si>
  <si>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</si>
  <si>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</si>
  <si>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</si>
  <si>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</si>
  <si>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</si>
  <si>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</si>
  <si>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</si>
  <si>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</si>
  <si>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</si>
  <si>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</si>
  <si>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</si>
  <si>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</si>
  <si>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</si>
  <si>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</si>
  <si>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</si>
  <si>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</si>
  <si>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</si>
  <si>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</si>
  <si>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</si>
  <si>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</si>
  <si>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</si>
  <si>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</si>
  <si>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</si>
  <si>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</si>
  <si>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</si>
  <si>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</si>
  <si>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</si>
  <si>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</si>
  <si>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</si>
  <si>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</si>
  <si>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</si>
  <si>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</si>
  <si>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</si>
  <si>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</si>
  <si>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</si>
  <si>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</si>
  <si>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</si>
  <si>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</si>
  <si>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</si>
  <si>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</si>
  <si>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</si>
  <si>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</si>
  <si>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</si>
  <si>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</si>
  <si>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</si>
  <si>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</si>
  <si>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</si>
  <si>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</si>
  <si>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</si>
  <si>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</si>
  <si>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</si>
  <si>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</si>
  <si>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</si>
  <si>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</si>
  <si>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</si>
  <si>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</si>
  <si>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</si>
  <si>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</si>
  <si>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</si>
  <si>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</si>
  <si>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</si>
  <si>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</si>
  <si>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</si>
  <si>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</si>
  <si>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</si>
  <si>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</si>
  <si>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</si>
  <si>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</si>
  <si>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</si>
  <si>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</si>
  <si>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</si>
  <si>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</si>
  <si>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</si>
  <si>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</si>
  <si>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</si>
  <si>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</si>
  <si>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</si>
  <si>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</si>
  <si>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</si>
  <si>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</si>
  <si>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</si>
  <si>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</si>
  <si>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</si>
  <si>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</si>
  <si>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</si>
  <si>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</si>
  <si>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</si>
  <si>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</si>
  <si>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</si>
  <si>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</si>
  <si>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</si>
  <si>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</si>
  <si>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</si>
  <si>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</si>
  <si>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</si>
  <si>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</si>
  <si>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</si>
  <si>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</si>
  <si>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</si>
  <si>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</si>
  <si>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</si>
  <si>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</si>
  <si>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</si>
  <si>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</si>
  <si>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</si>
  <si>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</si>
  <si>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</si>
  <si>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</si>
  <si>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</si>
  <si>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</si>
  <si>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</si>
  <si>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</si>
  <si>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</si>
  <si>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</si>
  <si>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</si>
  <si>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</si>
  <si>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</si>
  <si>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</si>
  <si>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</si>
  <si>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</si>
  <si>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</si>
  <si>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</si>
  <si>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</si>
  <si>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</si>
  <si>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</si>
  <si>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</si>
  <si>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</si>
  <si>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</si>
  <si>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</si>
  <si>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</si>
  <si>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</si>
  <si>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</si>
  <si>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</si>
  <si>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</si>
  <si>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</si>
  <si>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</si>
  <si>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</si>
  <si>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</si>
  <si>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</si>
  <si>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</si>
  <si>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</si>
  <si>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</si>
  <si>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</si>
  <si>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</si>
  <si>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</si>
  <si>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</si>
  <si>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</si>
  <si>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</si>
  <si>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</si>
  <si>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</si>
  <si>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</si>
  <si>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</si>
  <si>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</si>
  <si>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</si>
  <si>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</si>
  <si>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</si>
  <si>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</si>
  <si>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</si>
  <si>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</si>
  <si>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</si>
  <si>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</si>
  <si>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</si>
  <si>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</si>
  <si>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</si>
  <si>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</si>
  <si>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</si>
  <si>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</si>
  <si>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</si>
  <si>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</si>
  <si>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</si>
  <si>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</si>
  <si>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</si>
  <si>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</si>
  <si>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</si>
  <si>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</si>
  <si>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</si>
  <si>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</si>
  <si>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</si>
  <si>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</si>
  <si>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</si>
  <si>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</si>
  <si>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</si>
  <si>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</si>
  <si>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</si>
  <si>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</si>
  <si>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</si>
  <si>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</si>
  <si>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</si>
  <si>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</si>
  <si>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</si>
  <si>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</si>
  <si>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</si>
  <si>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</si>
  <si>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</si>
  <si>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</si>
  <si>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</si>
  <si>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</si>
  <si>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</si>
  <si>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</si>
  <si>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</si>
  <si>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</si>
  <si>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</si>
  <si>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</si>
  <si>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</si>
  <si>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</si>
  <si>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</si>
  <si>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</si>
  <si>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</si>
  <si>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</si>
  <si>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</si>
  <si>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</si>
  <si>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</si>
  <si>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</si>
  <si>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</si>
  <si>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</si>
  <si>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</si>
  <si>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</si>
  <si>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</si>
  <si>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</si>
  <si>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</si>
  <si>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</si>
  <si>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</si>
  <si>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</si>
  <si>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</si>
  <si>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</si>
  <si>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</si>
  <si>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</si>
  <si>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</si>
  <si>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</si>
  <si>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</si>
  <si>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</si>
  <si>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</si>
  <si>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</si>
  <si>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</si>
  <si>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</si>
  <si>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</si>
  <si>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</si>
  <si>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</si>
  <si>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</si>
  <si>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</si>
  <si>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</si>
  <si>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</si>
  <si>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</si>
  <si>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</si>
  <si>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</si>
  <si>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</si>
  <si>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</si>
  <si>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</si>
  <si>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</si>
  <si>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</si>
  <si>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</si>
  <si>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</si>
  <si>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</si>
  <si>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</si>
  <si>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</si>
  <si>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</si>
  <si>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</si>
  <si>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</si>
  <si>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</si>
  <si>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</si>
  <si>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</si>
  <si>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</si>
  <si>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</si>
  <si>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</si>
  <si>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</si>
  <si>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</si>
  <si>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</si>
  <si>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</si>
  <si>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</si>
  <si>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</si>
  <si>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</si>
  <si>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</si>
  <si>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</si>
  <si>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</si>
  <si>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</si>
  <si>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</si>
  <si>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</si>
  <si>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</si>
  <si>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</si>
  <si>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</si>
  <si>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</si>
  <si>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</si>
  <si>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</si>
  <si>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</si>
  <si>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</si>
  <si>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</si>
  <si>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</si>
  <si>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</si>
  <si>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</si>
  <si>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</si>
  <si>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</si>
  <si>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</si>
  <si>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</si>
  <si>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</si>
  <si>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</si>
  <si>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</si>
  <si>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</si>
  <si>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</si>
  <si>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</si>
  <si>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</si>
  <si>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</si>
  <si>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</si>
  <si>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</si>
  <si>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</si>
  <si>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</si>
  <si>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</si>
  <si>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</si>
  <si>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</si>
  <si>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</si>
  <si>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</si>
  <si>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</si>
  <si>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</si>
  <si>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</si>
  <si>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</si>
  <si>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</si>
  <si>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</si>
  <si>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</si>
  <si>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</si>
  <si>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</si>
  <si>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</si>
  <si>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</si>
  <si>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</si>
  <si>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</si>
  <si>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</si>
  <si>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</si>
  <si>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</si>
  <si>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</si>
  <si>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</si>
  <si>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</si>
  <si>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</si>
  <si>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</si>
  <si>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</si>
  <si>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</si>
  <si>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</si>
  <si>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</si>
  <si>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</si>
  <si>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</si>
  <si>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</si>
  <si>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</si>
  <si>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</si>
  <si>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</si>
  <si>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</si>
  <si>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</si>
  <si>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</si>
  <si>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</si>
  <si>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</si>
  <si>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</si>
  <si>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</si>
  <si>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</si>
  <si>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</si>
  <si>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</si>
  <si>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</si>
  <si>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</si>
  <si>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</si>
  <si>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</si>
  <si>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</si>
  <si>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</si>
  <si>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</si>
  <si>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</si>
  <si>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</si>
  <si>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</si>
  <si>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</si>
  <si>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</si>
  <si>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</si>
  <si>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</si>
  <si>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</si>
  <si>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</si>
  <si>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</si>
  <si>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</si>
  <si>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</si>
  <si>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</si>
  <si>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</si>
  <si>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</si>
  <si>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</si>
  <si>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</si>
  <si>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</si>
  <si>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</si>
  <si>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</si>
  <si>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</si>
  <si>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</si>
  <si>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</si>
  <si>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</si>
  <si>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</si>
  <si>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</si>
  <si>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</si>
  <si>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</si>
  <si>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</si>
  <si>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</si>
  <si>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</si>
  <si>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</si>
  <si>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</si>
  <si>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</si>
  <si>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</si>
  <si>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</si>
  <si>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</si>
  <si>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</si>
  <si>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</si>
  <si>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</si>
  <si>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</si>
  <si>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</si>
  <si>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</si>
  <si>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</si>
  <si>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</si>
  <si>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</si>
  <si>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</si>
  <si>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</si>
  <si>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</si>
  <si>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</si>
  <si>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</si>
  <si>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</si>
  <si>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</si>
  <si>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</si>
  <si>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</si>
  <si>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</si>
  <si>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</si>
  <si>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</si>
  <si>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</si>
  <si>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</si>
  <si>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</si>
  <si>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</si>
  <si>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</si>
  <si>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</si>
  <si>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</si>
  <si>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</si>
  <si>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</si>
  <si>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</si>
  <si>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</si>
  <si>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</si>
  <si>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</si>
  <si>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</si>
  <si>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</si>
  <si>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</si>
  <si>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</si>
  <si>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</si>
  <si>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</si>
  <si>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</si>
  <si>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</si>
  <si>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</si>
  <si>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</si>
  <si>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</si>
  <si>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</si>
  <si>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</si>
  <si>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</si>
  <si>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</si>
  <si>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</si>
  <si>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</si>
  <si>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</si>
  <si>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</si>
  <si>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</si>
  <si>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</si>
  <si>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</si>
  <si>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</si>
  <si>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</si>
  <si>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</si>
  <si>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</si>
  <si>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</si>
  <si>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</si>
  <si>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</si>
  <si>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</si>
  <si>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</si>
  <si>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</si>
  <si>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</si>
  <si>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</si>
  <si>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</si>
  <si>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</si>
  <si>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</si>
  <si>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</si>
  <si>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</si>
  <si>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</si>
  <si>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</si>
  <si>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</si>
  <si>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</si>
  <si>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</si>
  <si>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</si>
  <si>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</si>
  <si>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</si>
  <si>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</si>
  <si>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</si>
  <si>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</si>
  <si>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</si>
  <si>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</si>
  <si>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</si>
  <si>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</si>
  <si>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</si>
  <si>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</si>
  <si>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</si>
  <si>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</si>
  <si>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</si>
  <si>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</si>
  <si>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</si>
  <si>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</si>
  <si>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</si>
  <si>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</si>
  <si>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</si>
  <si>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</si>
  <si>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</si>
  <si>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</si>
  <si>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</si>
  <si>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</si>
  <si>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</si>
  <si>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</si>
  <si>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</si>
  <si>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</si>
  <si>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</si>
  <si>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</si>
  <si>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</si>
  <si>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</si>
  <si>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</si>
  <si>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</si>
  <si>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</si>
  <si>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</si>
  <si>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</si>
  <si>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</si>
  <si>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</si>
  <si>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</si>
  <si>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</si>
  <si>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</si>
  <si>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</si>
  <si>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</si>
  <si>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</si>
  <si>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</si>
  <si>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</si>
  <si>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</si>
  <si>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</si>
  <si>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</si>
  <si>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</si>
  <si>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</si>
  <si>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</si>
  <si>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</si>
  <si>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</si>
  <si>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</si>
  <si>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</si>
  <si>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</si>
  <si>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</si>
  <si>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</si>
  <si>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</si>
  <si>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</si>
  <si>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</si>
  <si>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</si>
  <si>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</si>
  <si>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</si>
  <si>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</si>
  <si>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</si>
  <si>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</si>
  <si>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</si>
  <si>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</si>
  <si>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</si>
  <si>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</si>
  <si>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</si>
  <si>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</si>
  <si>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</si>
  <si>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</si>
  <si>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</si>
  <si>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</si>
  <si>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</si>
  <si>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</si>
  <si>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</si>
  <si>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</si>
  <si>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</si>
  <si>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</si>
  <si>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</si>
  <si>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</si>
  <si>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</si>
  <si>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</si>
  <si>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</si>
  <si>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</si>
  <si>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</si>
  <si>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</si>
  <si>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</si>
  <si>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</si>
  <si>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</si>
  <si>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</si>
  <si>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</si>
  <si>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</si>
  <si>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</si>
  <si>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</si>
  <si>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</si>
  <si>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</si>
  <si>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</si>
  <si>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</si>
  <si>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</si>
  <si>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</si>
  <si>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</si>
  <si>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</si>
  <si>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</si>
  <si>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</si>
  <si>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</si>
  <si>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</si>
  <si>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</si>
  <si>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</si>
  <si>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</si>
  <si>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</si>
  <si>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</si>
  <si>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</si>
  <si>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</si>
  <si>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</si>
  <si>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</si>
  <si>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</si>
  <si>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</si>
  <si>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</si>
  <si>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</si>
  <si>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</si>
  <si>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</si>
  <si>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</si>
  <si>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</si>
  <si>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</si>
  <si>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</si>
  <si>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</si>
  <si>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</si>
  <si>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</si>
  <si>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</si>
  <si>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</si>
  <si>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</si>
  <si>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</si>
  <si>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</si>
  <si>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</si>
  <si>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</si>
  <si>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</si>
  <si>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</si>
  <si>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</si>
  <si>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</si>
  <si>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</si>
  <si>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</si>
  <si>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</si>
  <si>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</si>
  <si>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</si>
  <si>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</si>
  <si>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</si>
  <si>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</si>
  <si>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</si>
  <si>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</si>
  <si>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</si>
  <si>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</si>
  <si>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</si>
  <si>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</si>
  <si>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</si>
  <si>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</si>
  <si>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</si>
  <si>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</si>
  <si>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</si>
  <si>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</si>
  <si>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</si>
  <si>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</si>
  <si>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</si>
  <si>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</si>
  <si>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</si>
  <si>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</si>
  <si>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</si>
  <si>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</si>
  <si>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</si>
  <si>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</si>
  <si>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</si>
  <si>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</si>
  <si>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</si>
  <si>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</si>
  <si>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</si>
  <si>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</si>
  <si>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</si>
  <si>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</si>
  <si>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</si>
  <si>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</si>
  <si>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</si>
  <si>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</si>
  <si>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</si>
  <si>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</si>
  <si>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</si>
  <si>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</si>
  <si>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</si>
  <si>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</si>
  <si>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</si>
  <si>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</si>
  <si>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</si>
  <si>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</si>
  <si>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</si>
  <si>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</si>
  <si>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</si>
  <si>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</si>
  <si>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</si>
  <si>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</si>
  <si>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</si>
  <si>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</si>
  <si>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</si>
  <si>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</si>
  <si>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</si>
  <si>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</si>
  <si>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</si>
  <si>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</si>
  <si>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</si>
  <si>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</si>
  <si>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</si>
  <si>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</si>
  <si>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</si>
  <si>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</si>
  <si>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</si>
  <si>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</si>
  <si>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</si>
  <si>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</si>
  <si>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</si>
  <si>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</si>
  <si>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</si>
  <si>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</si>
  <si>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</si>
  <si>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</si>
  <si>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</si>
  <si>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</si>
  <si>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</si>
  <si>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</si>
  <si>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</si>
  <si>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</si>
  <si>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</si>
  <si>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</si>
  <si>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</si>
  <si>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</si>
  <si>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</si>
  <si>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</si>
  <si>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</si>
  <si>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</si>
  <si>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</si>
  <si>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</si>
  <si>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</si>
  <si>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</si>
  <si>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</si>
  <si>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</si>
  <si>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</si>
  <si>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</si>
  <si>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</si>
  <si>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</si>
  <si>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</si>
  <si>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</si>
  <si>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</si>
  <si>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</si>
  <si>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</si>
  <si>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</si>
  <si>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</si>
  <si>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</si>
  <si>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</si>
  <si>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</si>
  <si>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</si>
  <si>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</si>
  <si>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</si>
  <si>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</si>
  <si>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</si>
  <si>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</si>
  <si>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</si>
  <si>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</si>
  <si>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</si>
  <si>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</si>
  <si>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</si>
  <si>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</si>
  <si>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</si>
  <si>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</si>
  <si>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</si>
  <si>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</si>
  <si>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</si>
  <si>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</si>
  <si>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</si>
  <si>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</si>
  <si>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</si>
  <si>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</si>
  <si>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</si>
  <si>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</si>
  <si>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</si>
  <si>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</si>
  <si>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</si>
  <si>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</si>
  <si>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</si>
  <si>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</si>
  <si>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</si>
  <si>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</si>
  <si>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</si>
  <si>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</si>
  <si>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</si>
  <si>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</si>
  <si>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</si>
  <si>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</si>
  <si>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</si>
  <si>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</si>
  <si>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</si>
  <si>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</si>
  <si>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</si>
  <si>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</si>
  <si>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</si>
  <si>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</si>
  <si>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</si>
  <si>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</si>
  <si>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</si>
  <si>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</si>
  <si>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</si>
  <si>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</si>
  <si>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</si>
  <si>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</si>
  <si>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</si>
  <si>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</si>
  <si>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</si>
  <si>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</si>
  <si>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</si>
  <si>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</si>
  <si>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</si>
  <si>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</si>
  <si>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</si>
  <si>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</si>
  <si>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</si>
  <si>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</si>
  <si>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</si>
  <si>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</si>
  <si>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</si>
  <si>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</si>
  <si>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</si>
  <si>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</si>
  <si>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</si>
  <si>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</si>
  <si>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</si>
  <si>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</si>
  <si>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</si>
  <si>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</si>
  <si>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</si>
  <si>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</si>
  <si>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</si>
  <si>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</si>
  <si>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</si>
  <si>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</si>
  <si>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</si>
  <si>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</si>
  <si>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</si>
  <si>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</si>
  <si>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</si>
  <si>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</si>
  <si>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</si>
  <si>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</si>
  <si>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</si>
  <si>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</si>
  <si>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</si>
  <si>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</si>
  <si>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</si>
  <si>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</si>
  <si>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</si>
  <si>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</si>
  <si>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</si>
  <si>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</si>
  <si>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</si>
  <si>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</si>
  <si>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</si>
  <si>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</si>
  <si>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</si>
  <si>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</si>
  <si>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</si>
  <si>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</si>
  <si>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</si>
  <si>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</si>
  <si>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</si>
  <si>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</si>
  <si>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</si>
  <si>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</si>
  <si>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</si>
  <si>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</si>
  <si>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</si>
  <si>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</si>
  <si>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</si>
  <si>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</si>
  <si>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</si>
  <si>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</si>
  <si>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</si>
  <si>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</si>
  <si>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</si>
  <si>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</si>
  <si>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</si>
  <si>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</si>
  <si>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</si>
  <si>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</si>
  <si>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</si>
  <si>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</si>
  <si>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</si>
  <si>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</si>
  <si>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</si>
  <si>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</si>
  <si>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</si>
  <si>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</si>
  <si>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</si>
  <si>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</si>
  <si>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</si>
  <si>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</si>
  <si>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</si>
  <si>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</si>
  <si>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</si>
  <si>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</si>
  <si>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</si>
  <si>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</si>
  <si>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</si>
  <si>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</si>
  <si>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</si>
  <si>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</si>
  <si>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</si>
  <si>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</si>
  <si>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</si>
  <si>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</si>
  <si>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</si>
  <si>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</si>
  <si>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</si>
  <si>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</si>
  <si>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</si>
  <si>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</si>
  <si>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</si>
  <si>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</si>
  <si>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</si>
  <si>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</si>
  <si>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</si>
  <si>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</si>
  <si>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</si>
  <si>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</si>
  <si>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</si>
  <si>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</si>
  <si>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</si>
  <si>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</si>
  <si>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</si>
  <si>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</si>
  <si>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</si>
  <si>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</si>
  <si>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</si>
  <si>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</si>
  <si>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</si>
  <si>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</si>
  <si>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</si>
  <si>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</si>
  <si>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</si>
  <si>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</si>
  <si>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</si>
  <si>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</si>
  <si>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</si>
  <si>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</si>
  <si>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</si>
  <si>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</si>
  <si>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</si>
  <si>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</si>
  <si>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</si>
  <si>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</si>
  <si>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</si>
  <si>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</si>
  <si>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</si>
  <si>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</si>
  <si>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</si>
  <si>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</si>
  <si>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</si>
  <si>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</si>
  <si>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</si>
  <si>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</si>
  <si>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</si>
  <si>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</si>
  <si>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</si>
  <si>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</si>
  <si>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</si>
  <si>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</si>
  <si>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</si>
  <si>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</si>
  <si>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</si>
  <si>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</si>
  <si>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</si>
  <si>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</si>
  <si>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</si>
  <si>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</si>
  <si>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</si>
  <si>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</si>
  <si>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</si>
  <si>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</si>
  <si>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</si>
  <si>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</si>
  <si>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</si>
  <si>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</si>
  <si>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</si>
  <si>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</si>
  <si>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</si>
  <si>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</si>
  <si>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</si>
  <si>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</si>
  <si>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</si>
  <si>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</si>
  <si>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</si>
  <si>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</si>
  <si>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</si>
  <si>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</si>
  <si>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</si>
  <si>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</si>
  <si>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</si>
  <si>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</si>
  <si>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</si>
  <si>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</si>
  <si>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</si>
  <si>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</si>
  <si>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</si>
  <si>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</si>
  <si>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</si>
  <si>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</si>
  <si>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</si>
  <si>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</si>
  <si>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</si>
  <si>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</si>
  <si>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</si>
  <si>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</si>
  <si>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</si>
  <si>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</si>
  <si>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</si>
  <si>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</si>
  <si>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</si>
  <si>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</si>
  <si>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</si>
  <si>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</si>
  <si>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</si>
  <si>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</si>
  <si>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</si>
  <si>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</si>
  <si>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</si>
  <si>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</si>
  <si>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</si>
  <si>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</si>
  <si>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</si>
  <si>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</si>
  <si>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</si>
  <si>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</si>
  <si>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</si>
  <si>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</si>
  <si>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</si>
  <si>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</si>
  <si>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</si>
  <si>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</si>
  <si>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</si>
  <si>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</si>
  <si>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</si>
  <si>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</si>
  <si>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</si>
  <si>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</si>
  <si>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</si>
  <si>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</si>
  <si>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</si>
  <si>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</si>
  <si>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</si>
  <si>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</si>
  <si>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</si>
  <si>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</si>
  <si>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</si>
  <si>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</si>
  <si>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</si>
  <si>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</si>
  <si>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</si>
  <si>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</si>
  <si>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</si>
  <si>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</si>
  <si>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</si>
  <si>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</si>
  <si>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</si>
  <si>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</si>
  <si>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</si>
  <si>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</si>
  <si>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</si>
  <si>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</si>
  <si>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</si>
  <si>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</si>
  <si>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</si>
  <si>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</si>
  <si>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</si>
  <si>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</si>
  <si>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</si>
  <si>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</si>
  <si>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</si>
  <si>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</si>
  <si>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</si>
  <si>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</si>
  <si>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</si>
  <si>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</si>
  <si>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</si>
  <si>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</si>
  <si>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</si>
  <si>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</si>
  <si>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</si>
  <si>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</si>
  <si>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</si>
  <si>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</si>
  <si>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</si>
  <si>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</si>
  <si>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</si>
  <si>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</si>
  <si>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</si>
  <si>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</si>
  <si>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</si>
  <si>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</si>
  <si>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</si>
  <si>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</si>
  <si>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</si>
  <si>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</si>
  <si>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</si>
  <si>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</si>
  <si>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</si>
  <si>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</si>
  <si>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</si>
  <si>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</si>
  <si>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</si>
  <si>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</si>
  <si>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</si>
  <si>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</si>
  <si>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</si>
  <si>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</si>
  <si>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</si>
  <si>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</si>
  <si>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</si>
  <si>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</si>
  <si>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</si>
  <si>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</si>
  <si>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</si>
  <si>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</si>
  <si>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</si>
  <si>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</si>
  <si>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</si>
  <si>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</si>
  <si>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</si>
  <si>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</si>
  <si>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</si>
  <si>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</si>
  <si>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</si>
  <si>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</si>
  <si>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</si>
  <si>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</si>
  <si>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</si>
  <si>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</si>
  <si>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</si>
  <si>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</si>
  <si>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</si>
  <si>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</si>
  <si>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</si>
  <si>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</si>
  <si>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</si>
  <si>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</si>
  <si>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</si>
  <si>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</si>
  <si>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</si>
  <si>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</si>
  <si>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</si>
  <si>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</si>
  <si>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</si>
  <si>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</si>
  <si>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</si>
  <si>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</si>
  <si>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</si>
  <si>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</si>
  <si>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</si>
  <si>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</si>
  <si>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</si>
  <si>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</si>
  <si>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</si>
  <si>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</si>
  <si>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</si>
  <si>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</si>
  <si>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</si>
  <si>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</si>
  <si>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</si>
  <si>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</si>
  <si>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</si>
  <si>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</si>
  <si>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</si>
  <si>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</si>
  <si>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</si>
  <si>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</si>
  <si>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</si>
  <si>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</si>
  <si>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</si>
  <si>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</si>
  <si>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</si>
  <si>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</si>
  <si>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</si>
  <si>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</si>
  <si>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</si>
  <si>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</si>
  <si>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</si>
  <si>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</si>
  <si>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</si>
  <si>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</si>
  <si>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</si>
  <si>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</si>
  <si>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</si>
  <si>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</si>
  <si>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</si>
  <si>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</si>
  <si>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</si>
  <si>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</si>
  <si>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</si>
  <si>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</si>
  <si>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</si>
  <si>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</si>
  <si>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</si>
  <si>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</si>
  <si>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</si>
  <si>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</si>
  <si>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</si>
  <si>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</si>
  <si>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</si>
  <si>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</si>
  <si>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</si>
  <si>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</si>
  <si>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</si>
  <si>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</si>
  <si>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</si>
  <si>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</si>
  <si>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</si>
  <si>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</si>
  <si>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</si>
  <si>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</si>
  <si>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</si>
  <si>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</si>
  <si>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</si>
  <si>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</si>
  <si>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</si>
  <si>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</si>
  <si>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</si>
  <si>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</si>
  <si>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</si>
  <si>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</si>
  <si>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</si>
  <si>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</si>
  <si>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</si>
  <si>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</si>
  <si>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</si>
  <si>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</si>
  <si>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</si>
  <si>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</si>
  <si>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</si>
  <si>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</si>
  <si>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</si>
  <si>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</si>
  <si>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</si>
  <si>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</si>
  <si>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</si>
  <si>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</si>
  <si>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</si>
  <si>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</si>
  <si>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</si>
  <si>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</si>
  <si>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</si>
  <si>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</si>
  <si>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</si>
  <si>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</si>
  <si>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</si>
  <si>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</si>
  <si>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</si>
  <si>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</si>
  <si>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</si>
  <si>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</si>
  <si>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</si>
  <si>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</si>
  <si>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</si>
  <si>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</si>
  <si>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</si>
  <si>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</si>
  <si>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</si>
  <si>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</si>
  <si>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</si>
  <si>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</si>
  <si>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</si>
  <si>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</si>
  <si>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</si>
  <si>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</si>
  <si>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</si>
  <si>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</si>
  <si>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</si>
  <si>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</si>
  <si>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</si>
  <si>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</si>
  <si>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</si>
  <si>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</si>
  <si>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</si>
  <si>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</si>
  <si>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</si>
  <si>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</si>
  <si>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</si>
  <si>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</si>
  <si>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</si>
  <si>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</si>
  <si>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</si>
  <si>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</si>
  <si>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</si>
  <si>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</si>
  <si>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</si>
  <si>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</si>
  <si>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</si>
  <si>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</si>
  <si>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</si>
  <si>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</si>
  <si>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</si>
  <si>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</si>
  <si>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</si>
  <si>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</si>
  <si>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</si>
  <si>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</si>
  <si>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</si>
  <si>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</si>
  <si>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</si>
  <si>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</si>
  <si>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</si>
  <si>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</si>
  <si>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</si>
  <si>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</si>
  <si>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</si>
  <si>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</si>
  <si>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</si>
  <si>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</si>
  <si>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</si>
  <si>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</si>
  <si>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</si>
  <si>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</si>
  <si>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</si>
  <si>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</si>
  <si>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</si>
  <si>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</si>
  <si>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</si>
  <si>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</si>
  <si>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</si>
  <si>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</si>
  <si>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</si>
  <si>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</si>
  <si>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</si>
  <si>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</si>
  <si>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</si>
  <si>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</si>
  <si>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</si>
  <si>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</si>
  <si>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</si>
  <si>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</si>
  <si>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</si>
  <si>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</si>
  <si>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</si>
  <si>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</si>
  <si>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</si>
  <si>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</si>
  <si>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</si>
  <si>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</si>
  <si>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</si>
  <si>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</si>
  <si>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</si>
  <si>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</si>
  <si>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</si>
  <si>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</si>
  <si>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</si>
  <si>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</si>
  <si>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</si>
  <si>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</si>
  <si>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</si>
  <si>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</si>
  <si>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</si>
  <si>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</si>
  <si>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</si>
  <si>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</si>
  <si>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</si>
  <si>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</si>
  <si>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</si>
  <si>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</si>
  <si>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</si>
  <si>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</si>
  <si>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</si>
  <si>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</si>
  <si>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</si>
  <si>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</si>
  <si>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</si>
  <si>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</si>
  <si>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</si>
  <si>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</si>
  <si>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</si>
  <si>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</si>
  <si>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</si>
  <si>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</si>
  <si>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</si>
  <si>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</si>
  <si>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</si>
  <si>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</si>
  <si>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</si>
  <si>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</si>
  <si>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</si>
  <si>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</si>
  <si>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</si>
  <si>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</si>
  <si>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</si>
  <si>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</si>
  <si>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</si>
  <si>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</si>
  <si>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</si>
  <si>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</si>
  <si>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</si>
  <si>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</si>
  <si>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</si>
  <si>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</si>
  <si>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</si>
  <si>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</si>
  <si>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</si>
  <si>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</si>
  <si>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</si>
  <si>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</si>
  <si>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</si>
  <si>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</si>
  <si>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</si>
  <si>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</si>
  <si>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</si>
  <si>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</si>
  <si>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</si>
  <si>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</si>
  <si>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</si>
  <si>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</si>
  <si>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</si>
  <si>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</si>
  <si>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</si>
  <si>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</si>
  <si>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</si>
  <si>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</si>
  <si>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</si>
  <si>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</si>
  <si>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</si>
  <si>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</si>
  <si>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</si>
  <si>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</si>
  <si>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</si>
  <si>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</si>
  <si>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</si>
  <si>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</si>
  <si>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</si>
  <si>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</si>
  <si>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</si>
  <si>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</si>
  <si>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</si>
  <si>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</si>
  <si>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</si>
  <si>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</si>
  <si>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</si>
  <si>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</si>
  <si>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</si>
  <si>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</si>
  <si>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</si>
  <si>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</si>
  <si>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</si>
  <si>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</si>
  <si>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</si>
  <si>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</si>
  <si>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</si>
  <si>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</si>
  <si>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</si>
  <si>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</si>
  <si>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</si>
  <si>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</si>
  <si>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</si>
  <si>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</si>
  <si>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</si>
  <si>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</si>
  <si>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</si>
  <si>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</si>
  <si>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</si>
  <si>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</si>
  <si>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</si>
  <si>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</si>
  <si>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</si>
  <si>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</si>
  <si>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</si>
  <si>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</si>
  <si>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</si>
  <si>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</si>
  <si>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</si>
  <si>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</si>
  <si>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</si>
  <si>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</si>
  <si>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</si>
  <si>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</si>
  <si>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</si>
  <si>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</si>
  <si>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</si>
  <si>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</si>
  <si>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</si>
  <si>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</si>
  <si>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</si>
  <si>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</si>
  <si>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</si>
  <si>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</si>
  <si>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</si>
  <si>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</si>
  <si>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</si>
  <si>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</si>
  <si>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</si>
  <si>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</si>
  <si>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</si>
  <si>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</si>
  <si>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</si>
  <si>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</si>
  <si>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</si>
  <si>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</si>
  <si>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</si>
  <si>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</si>
  <si>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</si>
  <si>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</si>
  <si>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</si>
  <si>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</si>
  <si>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</si>
  <si>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</si>
  <si>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</si>
  <si>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</si>
  <si>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</si>
  <si>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</si>
  <si>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</si>
  <si>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</si>
  <si>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</si>
  <si>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</si>
  <si>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</si>
  <si>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</si>
  <si>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</si>
  <si>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</si>
  <si>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</si>
  <si>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</si>
  <si>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</si>
  <si>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</si>
  <si>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</si>
  <si>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</si>
  <si>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</si>
  <si>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</si>
  <si>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</si>
  <si>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</si>
  <si>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</si>
  <si>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</si>
  <si>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</si>
  <si>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</si>
  <si>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</si>
  <si>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</si>
  <si>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</si>
  <si>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</si>
  <si>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</si>
  <si>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</si>
  <si>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</si>
  <si>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</si>
  <si>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</si>
  <si>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</si>
  <si>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</si>
  <si>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</si>
  <si>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</si>
  <si>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</si>
  <si>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</si>
  <si>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</si>
  <si>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</si>
  <si>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</si>
  <si>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</si>
  <si>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</si>
  <si>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</si>
  <si>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</si>
  <si>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</si>
  <si>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</si>
  <si>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</si>
  <si>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</si>
  <si>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</si>
  <si>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</si>
  <si>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</si>
  <si>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</si>
  <si>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</si>
  <si>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</si>
  <si>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</si>
  <si>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</si>
  <si>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</si>
  <si>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</si>
  <si>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</si>
  <si>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</si>
  <si>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</si>
  <si>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</si>
  <si>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</si>
  <si>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</si>
  <si>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</si>
  <si>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</si>
  <si>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</si>
  <si>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</si>
  <si>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</si>
  <si>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</si>
  <si>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</si>
  <si>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</si>
  <si>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</si>
  <si>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</si>
  <si>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</si>
  <si>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</si>
  <si>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</si>
  <si>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</si>
  <si>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</si>
  <si>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</si>
  <si>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</si>
  <si>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</si>
  <si>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</si>
  <si>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</si>
  <si>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</si>
  <si>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</si>
  <si>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</si>
  <si>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</si>
  <si>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</si>
  <si>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</si>
  <si>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</si>
  <si>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</si>
  <si>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</si>
  <si>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</si>
  <si>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</si>
  <si>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</si>
  <si>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</si>
  <si>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</si>
  <si>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</si>
  <si>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</si>
  <si>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</si>
  <si>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</si>
  <si>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</si>
  <si>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</si>
  <si>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</si>
  <si>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</si>
  <si>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</si>
  <si>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</si>
  <si>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</si>
  <si>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</si>
  <si>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</si>
  <si>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</si>
  <si>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</si>
  <si>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</si>
  <si>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</si>
  <si>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</si>
  <si>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</si>
  <si>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</si>
  <si>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</si>
  <si>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</si>
  <si>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</si>
  <si>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</si>
  <si>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</si>
  <si>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</si>
  <si>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</si>
  <si>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</si>
  <si>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</si>
  <si>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</si>
  <si>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</si>
  <si>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</si>
  <si>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</si>
  <si>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</si>
  <si>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</si>
  <si>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</si>
  <si>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</si>
  <si>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</si>
  <si>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</si>
  <si>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</si>
  <si>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</si>
  <si>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</si>
  <si>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</si>
  <si>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</si>
  <si>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</si>
  <si>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</si>
  <si>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</si>
  <si>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</si>
  <si>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</si>
  <si>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</si>
  <si>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</si>
  <si>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</si>
  <si>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</si>
  <si>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</si>
  <si>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</si>
  <si>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</si>
  <si>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</si>
  <si>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</si>
  <si>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</si>
  <si>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</si>
  <si>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</si>
  <si>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</si>
  <si>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</si>
  <si>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</si>
  <si>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</si>
  <si>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</si>
  <si>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</si>
  <si>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</si>
  <si>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</si>
  <si>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</si>
  <si>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</si>
  <si>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</si>
  <si>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</si>
  <si>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</si>
  <si>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</si>
  <si>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</si>
  <si>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</si>
  <si>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</si>
  <si>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</si>
  <si>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</si>
  <si>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</si>
  <si>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</si>
  <si>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</si>
  <si>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</si>
  <si>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</si>
  <si>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</si>
  <si>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</si>
  <si>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</si>
  <si>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</si>
  <si>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</si>
  <si>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</si>
  <si>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</si>
  <si>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</si>
  <si>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</si>
  <si>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</si>
  <si>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</si>
  <si>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</si>
  <si>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</si>
  <si>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</si>
  <si>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</si>
  <si>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</si>
  <si>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</si>
  <si>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</si>
  <si>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</si>
  <si>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</si>
  <si>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</si>
  <si>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</si>
  <si>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</si>
  <si>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</si>
  <si>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</si>
  <si>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</si>
  <si>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</si>
  <si>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</si>
  <si>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</si>
  <si>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</si>
  <si>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</si>
  <si>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</si>
  <si>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</si>
  <si>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</si>
  <si>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</si>
  <si>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</si>
  <si>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</si>
  <si>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</si>
  <si>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</si>
  <si>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</si>
  <si>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</si>
  <si>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</si>
  <si>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</si>
  <si>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</si>
  <si>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</si>
  <si>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</si>
  <si>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</si>
  <si>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</si>
  <si>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</si>
  <si>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</si>
  <si>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</si>
  <si>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</si>
  <si>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</si>
  <si>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</si>
  <si>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</si>
  <si>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</si>
  <si>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</si>
  <si>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</si>
  <si>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</si>
  <si>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</si>
  <si>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</si>
  <si>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</si>
  <si>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</si>
  <si>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</si>
  <si>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</si>
  <si>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</si>
  <si>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</si>
  <si>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</si>
  <si>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</si>
  <si>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</si>
  <si>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</si>
  <si>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</si>
  <si>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</si>
  <si>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</si>
  <si>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</si>
  <si>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</si>
  <si>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</si>
  <si>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</si>
  <si>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</si>
  <si>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</si>
  <si>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</si>
  <si>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</si>
  <si>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</si>
  <si>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</si>
  <si>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</si>
  <si>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</si>
  <si>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</si>
  <si>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</si>
  <si>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</si>
  <si>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</si>
  <si>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</si>
  <si>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</si>
  <si>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</si>
  <si>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</si>
  <si>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</si>
  <si>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</si>
  <si>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</si>
  <si>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</si>
  <si>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</si>
  <si>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</si>
  <si>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</si>
  <si>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</si>
  <si>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</si>
  <si>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</si>
  <si>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</si>
  <si>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</si>
  <si>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</si>
  <si>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</si>
  <si>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</si>
  <si>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</si>
  <si>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</si>
  <si>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</si>
  <si>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</si>
  <si>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</si>
  <si>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</si>
  <si>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</si>
  <si>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</si>
  <si>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</si>
  <si>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</si>
  <si>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</si>
  <si>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</si>
  <si>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</si>
  <si>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</si>
  <si>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</si>
  <si>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</si>
  <si>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</si>
  <si>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</si>
  <si>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</si>
  <si>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</si>
  <si>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</si>
  <si>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</si>
  <si>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</si>
  <si>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</si>
  <si>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</si>
  <si>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</si>
  <si>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</si>
  <si>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</si>
  <si>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</si>
  <si>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</si>
  <si>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</si>
  <si>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</si>
  <si>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</si>
  <si>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</si>
  <si>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</si>
  <si>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</si>
  <si>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</si>
  <si>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</si>
  <si>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</si>
  <si>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</si>
  <si>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</si>
  <si>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</si>
  <si>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</si>
  <si>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</si>
  <si>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</si>
  <si>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</si>
  <si>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</si>
  <si>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</si>
  <si>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</si>
  <si>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</si>
  <si>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</si>
  <si>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</si>
  <si>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</si>
  <si>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</si>
  <si>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</si>
  <si>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</si>
  <si>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</si>
  <si>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</si>
  <si>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</si>
  <si>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</si>
  <si>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</si>
  <si>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</si>
  <si>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</si>
  <si>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</si>
  <si>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</si>
  <si>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</si>
  <si>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</si>
  <si>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</si>
  <si>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</si>
  <si>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</si>
  <si>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</si>
  <si>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</si>
  <si>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</si>
  <si>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</si>
  <si>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</si>
  <si>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</si>
  <si>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</si>
  <si>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</si>
  <si>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</si>
  <si>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</si>
  <si>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</si>
  <si>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</si>
  <si>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</si>
  <si>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</si>
  <si>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</si>
  <si>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</si>
  <si>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</si>
  <si>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</si>
  <si>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</si>
  <si>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</si>
  <si>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</si>
  <si>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</si>
  <si>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</si>
  <si>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</si>
  <si>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</si>
  <si>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</si>
  <si>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</si>
  <si>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</si>
  <si>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</si>
  <si>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</si>
  <si>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</si>
  <si>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</si>
  <si>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</si>
  <si>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</si>
  <si>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</si>
  <si>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</si>
  <si>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</si>
  <si>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</si>
  <si>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</si>
  <si>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</si>
  <si>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</si>
  <si>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</si>
  <si>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</si>
  <si>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</si>
  <si>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</si>
  <si>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</si>
  <si>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</si>
  <si>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</si>
  <si>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</si>
  <si>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</si>
  <si>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</si>
  <si>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</si>
  <si>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</si>
  <si>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</si>
  <si>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</si>
  <si>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</si>
  <si>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</si>
  <si>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</si>
  <si>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</si>
  <si>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</si>
  <si>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</si>
  <si>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</si>
  <si>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</si>
  <si>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</si>
  <si>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</si>
  <si>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</si>
  <si>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</si>
  <si>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</si>
  <si>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</si>
  <si>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</si>
  <si>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</si>
  <si>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</si>
  <si>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</si>
  <si>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</si>
  <si>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</si>
  <si>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</si>
  <si>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</si>
  <si>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</si>
  <si>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</si>
  <si>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</si>
  <si>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</si>
  <si>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</si>
  <si>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</si>
  <si>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</si>
  <si>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</si>
  <si>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</si>
  <si>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</si>
  <si>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</si>
  <si>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</si>
  <si>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</si>
  <si>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</si>
  <si>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</si>
  <si>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</si>
  <si>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</si>
  <si>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</si>
  <si>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</si>
  <si>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</si>
  <si>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</si>
  <si>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</si>
  <si>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</si>
  <si>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</si>
  <si>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</si>
  <si>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</si>
  <si>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</si>
  <si>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</si>
  <si>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</si>
  <si>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</si>
  <si>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</si>
  <si>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</si>
  <si>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</si>
  <si>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</si>
  <si>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</si>
  <si>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</si>
  <si>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</si>
  <si>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</si>
  <si>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</si>
  <si>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</si>
  <si>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</si>
  <si>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</si>
  <si>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</si>
  <si>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</si>
  <si>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</si>
  <si>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</si>
  <si>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</si>
  <si>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</si>
  <si>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</si>
  <si>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</si>
  <si>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</si>
  <si>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</si>
  <si>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</si>
  <si>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</si>
  <si>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</si>
  <si>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</si>
  <si>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</si>
  <si>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</si>
  <si>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</si>
  <si>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</si>
  <si>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</si>
  <si>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</si>
  <si>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</si>
  <si>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</si>
  <si>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</si>
  <si>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</si>
  <si>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</si>
  <si>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</si>
  <si>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</si>
  <si>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</si>
  <si>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</si>
  <si>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</si>
  <si>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</si>
  <si>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</si>
  <si>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</si>
  <si>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</si>
  <si>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</si>
  <si>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</si>
  <si>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</si>
  <si>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</si>
  <si>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</si>
  <si>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</si>
  <si>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</si>
  <si>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</si>
  <si>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</si>
  <si>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</si>
  <si>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</si>
  <si>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</si>
  <si>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</si>
  <si>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</si>
  <si>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</si>
  <si>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</si>
  <si>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</si>
  <si>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</si>
  <si>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</si>
  <si>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</si>
  <si>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</si>
  <si>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</si>
  <si>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</si>
  <si>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</si>
  <si>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</si>
  <si>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</si>
  <si>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</si>
  <si>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</si>
  <si>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</si>
  <si>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</si>
  <si>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</si>
  <si>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</si>
  <si>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</si>
  <si>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</si>
  <si>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</si>
  <si>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</si>
  <si>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</si>
  <si>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</si>
  <si>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</si>
  <si>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</si>
  <si>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</si>
  <si>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</si>
  <si>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</si>
  <si>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</si>
  <si>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</si>
  <si>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</si>
  <si>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</si>
  <si>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</si>
  <si>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</si>
  <si>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</si>
  <si>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</si>
  <si>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</si>
  <si>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</si>
  <si>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</si>
  <si>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</si>
  <si>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</si>
  <si>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</si>
  <si>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</si>
  <si>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</si>
  <si>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</si>
  <si>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</si>
  <si>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</si>
  <si>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</si>
  <si>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</si>
  <si>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</si>
  <si>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</si>
  <si>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</si>
  <si>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</si>
  <si>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</si>
  <si>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</si>
  <si>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</si>
  <si>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</si>
  <si>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</si>
  <si>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</si>
  <si>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</si>
  <si>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</si>
  <si>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</si>
  <si>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</si>
  <si>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</si>
  <si>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</si>
  <si>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</si>
  <si>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</si>
  <si>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</si>
  <si>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</si>
  <si>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</si>
  <si>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</si>
  <si>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</si>
  <si>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</si>
  <si>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</si>
  <si>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</si>
  <si>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</si>
  <si>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</si>
  <si>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</si>
  <si>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</si>
  <si>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</si>
  <si>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</si>
  <si>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</si>
  <si>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</si>
  <si>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</si>
  <si>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</si>
  <si>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</si>
  <si>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</si>
  <si>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</si>
  <si>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</si>
  <si>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</si>
  <si>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</si>
  <si>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</si>
  <si>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</si>
  <si>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</si>
  <si>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</si>
  <si>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</si>
  <si>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</si>
  <si>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</si>
  <si>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</si>
  <si>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</si>
  <si>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</si>
  <si>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</si>
  <si>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</si>
  <si>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</si>
  <si>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</si>
  <si>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</si>
  <si>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</si>
  <si>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</si>
  <si>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</si>
  <si>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</si>
  <si>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</si>
  <si>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</si>
  <si>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</si>
  <si>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</si>
  <si>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</si>
  <si>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</si>
  <si>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</si>
  <si>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</si>
  <si>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</si>
  <si>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</si>
  <si>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</si>
  <si>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</si>
  <si>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</si>
  <si>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</si>
  <si>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</si>
  <si>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</si>
  <si>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</si>
  <si>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</si>
  <si>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</si>
  <si>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</si>
  <si>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</si>
  <si>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</si>
  <si>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</si>
  <si>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</si>
  <si>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</si>
  <si>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</si>
  <si>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</si>
  <si>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</si>
  <si>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</si>
  <si>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</si>
  <si>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</si>
  <si>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</si>
  <si>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</si>
  <si>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</si>
  <si>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</si>
  <si>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</si>
  <si>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</si>
  <si>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</si>
  <si>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</si>
  <si>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</si>
  <si>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</si>
  <si>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</si>
  <si>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</si>
  <si>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</si>
  <si>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</si>
  <si>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</si>
  <si>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</si>
  <si>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</si>
  <si>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</si>
  <si>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</si>
  <si>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</si>
  <si>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</si>
  <si>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</si>
  <si>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</si>
  <si>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</si>
  <si>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</si>
  <si>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</si>
  <si>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</si>
  <si>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</si>
  <si>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</si>
  <si>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</si>
  <si>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</si>
  <si>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</si>
  <si>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</si>
  <si>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</si>
  <si>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</si>
  <si>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</si>
  <si>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</si>
  <si>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</si>
  <si>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</si>
  <si>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</si>
  <si>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</si>
  <si>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</si>
  <si>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</si>
  <si>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</si>
  <si>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</si>
  <si>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</si>
  <si>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</si>
  <si>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</si>
  <si>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</si>
  <si>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</si>
  <si>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</si>
  <si>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</si>
  <si>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</si>
  <si>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</si>
  <si>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</si>
  <si>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</si>
  <si>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</si>
  <si>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</si>
  <si>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</si>
  <si>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</si>
  <si>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</si>
  <si>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</si>
  <si>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</si>
  <si>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</si>
  <si>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</si>
  <si>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</si>
  <si>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</si>
  <si>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</si>
  <si>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</si>
  <si>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</si>
  <si>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</si>
  <si>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</si>
  <si>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</si>
  <si>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</si>
  <si>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</si>
  <si>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</si>
  <si>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</si>
  <si>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</si>
  <si>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</si>
  <si>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</si>
  <si>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</si>
  <si>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</si>
  <si>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</si>
  <si>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</si>
  <si>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</si>
  <si>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</si>
  <si>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</si>
  <si>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</si>
  <si>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</si>
  <si>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</si>
  <si>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</si>
  <si>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</si>
  <si>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</si>
  <si>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</si>
  <si>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</si>
  <si>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</si>
  <si>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</si>
  <si>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</si>
  <si>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</si>
  <si>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</si>
  <si>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</si>
  <si>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</si>
  <si>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</si>
  <si>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</si>
  <si>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</si>
  <si>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</si>
  <si>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</si>
  <si>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</si>
  <si>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</si>
  <si>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</si>
  <si>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</si>
  <si>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</si>
  <si>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</si>
  <si>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</si>
  <si>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</si>
  <si>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</si>
  <si>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</si>
  <si>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</si>
  <si>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</si>
  <si>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</si>
  <si>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</si>
  <si>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</si>
  <si>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</si>
  <si>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</si>
  <si>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</si>
  <si>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</si>
  <si>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</si>
  <si>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</si>
  <si>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</si>
  <si>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</si>
  <si>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</si>
  <si>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</si>
  <si>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</si>
  <si>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</si>
  <si>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</si>
  <si>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</si>
  <si>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</si>
  <si>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</si>
  <si>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</si>
  <si>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</si>
  <si>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</si>
  <si>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</si>
  <si>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</si>
  <si>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</si>
  <si>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</si>
  <si>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</si>
  <si>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</si>
  <si>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</si>
  <si>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</si>
  <si>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</si>
  <si>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</si>
  <si>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</si>
  <si>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</si>
  <si>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</si>
  <si>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</si>
  <si>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</si>
  <si>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</si>
  <si>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</si>
  <si>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</si>
  <si>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</si>
  <si>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</si>
  <si>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</si>
  <si>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</si>
  <si>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</si>
  <si>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</si>
  <si>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</si>
  <si>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</si>
  <si>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</si>
  <si>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</si>
  <si>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</si>
  <si>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</si>
  <si>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</si>
  <si>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</si>
  <si>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</si>
  <si>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</si>
  <si>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</si>
  <si>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</si>
  <si>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</si>
  <si>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</si>
  <si>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</si>
  <si>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</si>
  <si>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</si>
  <si>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</si>
  <si>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</si>
  <si>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</si>
  <si>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</si>
  <si>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</si>
  <si>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</si>
  <si>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</si>
  <si>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</si>
  <si>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</si>
  <si>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</si>
  <si>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</si>
  <si>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</si>
  <si>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</si>
  <si>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</si>
  <si>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</si>
  <si>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</si>
  <si>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</si>
  <si>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</si>
  <si>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</si>
  <si>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</si>
  <si>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</si>
  <si>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</si>
  <si>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</si>
  <si>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</si>
  <si>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</si>
  <si>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</si>
  <si>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</si>
  <si>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</si>
  <si>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</si>
  <si>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</si>
  <si>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</si>
  <si>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</si>
  <si>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</si>
  <si>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</si>
  <si>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</si>
  <si>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</si>
  <si>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</si>
  <si>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</si>
  <si>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</si>
  <si>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</si>
  <si>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</si>
  <si>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</si>
  <si>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</si>
  <si>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</si>
  <si>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</si>
  <si>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</si>
  <si>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</si>
  <si>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</si>
  <si>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</si>
  <si>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</si>
  <si>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</si>
  <si>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</si>
  <si>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</si>
  <si>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</si>
  <si>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</si>
  <si>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</si>
  <si>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</si>
  <si>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</si>
  <si>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</si>
  <si>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</si>
  <si>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</si>
  <si>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</si>
  <si>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</si>
  <si>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</si>
  <si>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</si>
  <si>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</si>
  <si>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</si>
  <si>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</si>
  <si>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</si>
  <si>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</si>
  <si>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</si>
  <si>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</si>
  <si>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</si>
  <si>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</si>
  <si>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</si>
  <si>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</si>
  <si>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</si>
  <si>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</si>
  <si>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</si>
  <si>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</si>
  <si>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</si>
  <si>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</si>
  <si>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</si>
  <si>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</si>
  <si>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</si>
  <si>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</si>
  <si>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</si>
  <si>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</si>
  <si>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</si>
  <si>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</si>
  <si>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</si>
  <si>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</si>
  <si>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</si>
  <si>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</si>
  <si>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</si>
  <si>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</si>
  <si>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</si>
  <si>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</si>
  <si>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</si>
  <si>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</si>
  <si>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</si>
  <si>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</si>
  <si>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</si>
  <si>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</si>
  <si>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</si>
  <si>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</si>
  <si>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</si>
  <si>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</si>
  <si>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</si>
  <si>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</si>
  <si>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</si>
  <si>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</si>
  <si>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</si>
  <si>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</si>
  <si>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</si>
  <si>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</si>
  <si>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</si>
  <si>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</si>
  <si>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</si>
  <si>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</si>
  <si>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</si>
  <si>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</si>
  <si>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</si>
  <si>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</si>
  <si>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</si>
  <si>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</si>
  <si>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</si>
  <si>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</si>
  <si>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</si>
  <si>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</si>
  <si>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</si>
  <si>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</si>
  <si>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</si>
  <si>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</si>
  <si>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</si>
  <si>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</si>
  <si>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</si>
  <si>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</si>
  <si>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</si>
  <si>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</si>
  <si>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</si>
  <si>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</si>
  <si>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</si>
  <si>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</si>
  <si>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</si>
  <si>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</si>
  <si>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</si>
  <si>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</si>
  <si>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</si>
  <si>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</si>
  <si>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</si>
  <si>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</si>
  <si>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</si>
  <si>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</si>
  <si>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</si>
  <si>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</si>
  <si>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</si>
  <si>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</si>
  <si>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</si>
  <si>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</si>
  <si>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</si>
  <si>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</si>
  <si>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</si>
  <si>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</si>
  <si>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</si>
  <si>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</si>
  <si>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</si>
  <si>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</si>
  <si>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</si>
  <si>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</si>
  <si>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</si>
  <si>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</si>
  <si>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</si>
  <si>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</si>
  <si>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</si>
  <si>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</si>
  <si>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</si>
  <si>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</si>
  <si>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</si>
  <si>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</si>
  <si>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</si>
  <si>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</si>
  <si>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</si>
  <si>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</si>
  <si>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</si>
  <si>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</si>
  <si>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</si>
  <si>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</si>
  <si>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</si>
  <si>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</si>
  <si>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</si>
  <si>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</si>
  <si>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</si>
  <si>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</si>
  <si>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</si>
  <si>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</si>
  <si>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</si>
  <si>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</si>
  <si>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</si>
  <si>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</si>
  <si>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</si>
  <si>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</si>
  <si>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</si>
  <si>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</si>
  <si>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</si>
  <si>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</si>
  <si>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</si>
  <si>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</si>
  <si>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</si>
  <si>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</si>
  <si>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</si>
  <si>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</si>
  <si>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</si>
  <si>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</si>
  <si>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</si>
  <si>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</si>
  <si>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</si>
  <si>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</si>
  <si>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</si>
  <si>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</si>
  <si>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</si>
  <si>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</si>
  <si>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</si>
  <si>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</si>
  <si>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</si>
  <si>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</si>
  <si>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</si>
  <si>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</si>
  <si>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</si>
  <si>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</si>
  <si>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</si>
  <si>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</si>
  <si>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</si>
  <si>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</si>
  <si>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</si>
  <si>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</si>
  <si>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</si>
  <si>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</si>
  <si>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</si>
  <si>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</si>
  <si>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</si>
  <si>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</si>
  <si>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</si>
  <si>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</si>
  <si>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</si>
  <si>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</si>
  <si>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</si>
  <si>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</si>
  <si>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</si>
  <si>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</si>
  <si>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</si>
  <si>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</si>
  <si>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</si>
  <si>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</si>
  <si>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</si>
  <si>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</si>
  <si>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</si>
  <si>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</si>
  <si>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</si>
  <si>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</si>
  <si>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</si>
  <si>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</si>
  <si>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</si>
  <si>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</si>
  <si>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</si>
  <si>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</si>
  <si>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</si>
  <si>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</si>
  <si>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</si>
  <si>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</si>
  <si>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</si>
  <si>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</si>
  <si>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</si>
  <si>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</si>
  <si>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</si>
  <si>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</si>
  <si>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</si>
  <si>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</si>
  <si>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</si>
  <si>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</si>
  <si>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</si>
  <si>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</si>
  <si>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</si>
  <si>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</si>
  <si>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</si>
  <si>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</si>
  <si>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</si>
  <si>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</si>
  <si>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</si>
  <si>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</si>
  <si>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</si>
  <si>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</si>
  <si>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</si>
  <si>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</si>
  <si>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</si>
  <si>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</si>
  <si>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</si>
  <si>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</si>
  <si>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</si>
  <si>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</si>
  <si>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</si>
  <si>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</si>
  <si>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</si>
  <si>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</si>
  <si>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</si>
  <si>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</si>
  <si>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</si>
  <si>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</si>
  <si>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</si>
  <si>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</si>
  <si>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</si>
  <si>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</si>
  <si>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</si>
  <si>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</si>
  <si>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</si>
  <si>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</si>
  <si>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</si>
  <si>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</si>
  <si>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</si>
  <si>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</si>
  <si>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</si>
  <si>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</si>
  <si>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</si>
  <si>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</si>
  <si>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</si>
  <si>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</si>
  <si>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</si>
  <si>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</si>
  <si>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</si>
  <si>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</si>
  <si>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</si>
  <si>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</si>
  <si>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</si>
  <si>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</si>
  <si>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</si>
  <si>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</si>
  <si>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</si>
  <si>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</si>
  <si>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</si>
  <si>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</si>
  <si>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</si>
  <si>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</si>
  <si>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</si>
  <si>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</si>
  <si>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</si>
  <si>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</si>
  <si>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</si>
  <si>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</si>
  <si>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</si>
  <si>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</si>
  <si>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</si>
  <si>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</si>
  <si>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</si>
  <si>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</si>
  <si>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</si>
  <si>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</si>
  <si>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</si>
  <si>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</si>
  <si>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</si>
  <si>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</si>
  <si>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</si>
  <si>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</si>
  <si>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</si>
  <si>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</si>
  <si>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</si>
  <si>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</si>
  <si>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</si>
  <si>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</si>
  <si>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</si>
  <si>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</si>
  <si>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</si>
  <si>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</si>
  <si>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</si>
  <si>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</si>
  <si>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</si>
  <si>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</si>
  <si>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</si>
  <si>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</si>
  <si>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</si>
  <si>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</si>
  <si>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</si>
  <si>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</si>
  <si>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</si>
  <si>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</si>
  <si>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</si>
  <si>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</si>
  <si>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</si>
  <si>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</si>
  <si>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</si>
  <si>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</si>
  <si>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</si>
  <si>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</si>
  <si>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</si>
  <si>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</si>
  <si>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</si>
  <si>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</si>
  <si>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</si>
  <si>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</si>
  <si>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</si>
  <si>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</si>
  <si>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</si>
  <si>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</si>
  <si>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</si>
  <si>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</si>
  <si>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</si>
  <si>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</si>
  <si>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</si>
  <si>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</si>
  <si>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</si>
  <si>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</si>
  <si>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</si>
  <si>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</si>
  <si>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</si>
  <si>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</si>
  <si>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</si>
  <si>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</si>
  <si>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</si>
  <si>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</si>
  <si>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</si>
  <si>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</si>
  <si>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</si>
  <si>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</si>
  <si>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</si>
  <si>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</si>
  <si>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</si>
  <si>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</si>
  <si>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</si>
  <si>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</si>
  <si>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</si>
  <si>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</si>
  <si>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</si>
  <si>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</si>
  <si>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</si>
  <si>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</si>
  <si>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</si>
  <si>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</si>
  <si>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</si>
  <si>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</si>
  <si>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</si>
  <si>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</si>
  <si>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</si>
  <si>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</si>
  <si>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</si>
  <si>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</si>
  <si>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</si>
  <si>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</si>
  <si>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</si>
  <si>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</si>
  <si>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</si>
  <si>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</si>
  <si>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</si>
  <si>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</si>
  <si>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</si>
  <si>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</si>
  <si>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</si>
  <si>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</si>
  <si>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</si>
  <si>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</si>
  <si>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</si>
  <si>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</si>
  <si>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</si>
  <si>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</si>
  <si>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</si>
  <si>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</si>
  <si>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</si>
  <si>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</si>
  <si>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</si>
  <si>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</si>
  <si>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</si>
  <si>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</si>
  <si>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</si>
  <si>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</si>
  <si>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</si>
  <si>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</si>
  <si>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</si>
  <si>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</si>
  <si>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</si>
  <si>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</si>
  <si>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</si>
  <si>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</si>
  <si>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</si>
  <si>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</si>
  <si>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</si>
  <si>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</si>
  <si>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</si>
  <si>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</si>
  <si>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</si>
  <si>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</si>
  <si>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</si>
  <si>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</si>
  <si>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</si>
  <si>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</si>
  <si>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</si>
  <si>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</si>
  <si>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</si>
  <si>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</si>
  <si>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</si>
  <si>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</si>
  <si>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</si>
  <si>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</si>
  <si>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</si>
  <si>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</si>
  <si>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</si>
  <si>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</si>
  <si>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</si>
  <si>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</si>
  <si>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</si>
  <si>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</si>
  <si>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</si>
  <si>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</si>
  <si>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</si>
  <si>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</si>
  <si>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</si>
  <si>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</si>
  <si>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</si>
  <si>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</si>
  <si>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</si>
  <si>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</si>
  <si>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</si>
  <si>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</si>
  <si>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</si>
  <si>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</si>
  <si>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</si>
  <si>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</si>
  <si>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</si>
  <si>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</si>
  <si>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</si>
  <si>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</si>
  <si>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</si>
  <si>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</si>
  <si>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</si>
  <si>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</si>
  <si>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</si>
  <si>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</si>
  <si>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</si>
  <si>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</si>
  <si>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</si>
  <si>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</si>
  <si>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</si>
  <si>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</si>
  <si>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</si>
  <si>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</si>
  <si>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</si>
  <si>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</si>
  <si>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</si>
  <si>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</si>
  <si>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</si>
  <si>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</si>
  <si>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</si>
  <si>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</si>
  <si>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</si>
  <si>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</si>
  <si>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</si>
  <si>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</si>
  <si>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</si>
  <si>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</si>
  <si>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</si>
  <si>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</si>
  <si>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</si>
  <si>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</si>
  <si>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</si>
  <si>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</si>
  <si>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</si>
  <si>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</si>
  <si>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</si>
  <si>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</si>
  <si>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</si>
  <si>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</si>
  <si>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</si>
  <si>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</si>
  <si>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</si>
  <si>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</si>
  <si>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</si>
  <si>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</si>
  <si>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</si>
  <si>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</si>
  <si>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</si>
  <si>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</si>
  <si>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</si>
  <si>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</si>
  <si>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</si>
  <si>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</si>
  <si>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</si>
  <si>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</si>
  <si>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</si>
  <si>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</si>
  <si>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</si>
  <si>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</si>
  <si>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</si>
  <si>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</si>
  <si>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</si>
  <si>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</si>
  <si>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</si>
  <si>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</si>
  <si>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</si>
  <si>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</si>
  <si>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</si>
  <si>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</si>
  <si>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</si>
  <si>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</si>
  <si>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</si>
  <si>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</si>
  <si>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</si>
  <si>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</si>
  <si>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</si>
  <si>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</si>
  <si>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</si>
  <si>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</si>
  <si>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</si>
  <si>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</si>
  <si>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</si>
  <si>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</si>
  <si>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</si>
  <si>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</si>
  <si>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</si>
  <si>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</si>
  <si>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</si>
  <si>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</si>
  <si>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</si>
  <si>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</si>
  <si>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</si>
  <si>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</si>
  <si>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</si>
  <si>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</si>
  <si>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</si>
  <si>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</si>
  <si>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</si>
  <si>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</si>
  <si>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</si>
  <si>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</si>
  <si>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</si>
  <si>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</si>
  <si>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</si>
  <si>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</si>
  <si>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</si>
  <si>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</si>
  <si>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</si>
  <si>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</si>
  <si>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</si>
  <si>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</si>
  <si>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</si>
  <si>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</si>
  <si>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</si>
  <si>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</si>
  <si>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</si>
  <si>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</si>
  <si>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</si>
  <si>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</si>
  <si>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</si>
  <si>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</si>
  <si>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</si>
  <si>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</si>
  <si>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</si>
  <si>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</si>
  <si>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</si>
  <si>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</si>
  <si>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</si>
  <si>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</si>
  <si>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</si>
  <si>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</si>
  <si>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</si>
  <si>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</si>
  <si>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</si>
  <si>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</si>
  <si>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</si>
  <si>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</si>
  <si>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</si>
  <si>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</si>
  <si>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</si>
  <si>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</si>
  <si>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</si>
  <si>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</si>
  <si>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</si>
  <si>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</si>
  <si>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</si>
  <si>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</si>
  <si>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</si>
  <si>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</si>
  <si>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</si>
  <si>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</si>
  <si>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</si>
  <si>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</si>
  <si>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</si>
  <si>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</si>
  <si>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</si>
  <si>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</si>
  <si>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</si>
  <si>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</si>
  <si>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</si>
  <si>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</si>
  <si>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</si>
  <si>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</si>
  <si>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</si>
  <si>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</si>
  <si>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</si>
  <si>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</si>
  <si>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</si>
  <si>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</si>
  <si>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</si>
  <si>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</si>
  <si>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</si>
  <si>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</si>
  <si>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</si>
  <si>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</si>
  <si>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</si>
  <si>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</si>
  <si>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</si>
  <si>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</si>
  <si>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</si>
  <si>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</si>
  <si>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</si>
  <si>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</si>
  <si>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</si>
  <si>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</si>
  <si>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</si>
  <si>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</si>
  <si>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</si>
  <si>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</si>
  <si>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</si>
  <si>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</si>
  <si>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</si>
  <si>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</si>
  <si>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</si>
  <si>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</si>
  <si>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</si>
  <si>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</si>
  <si>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</si>
  <si>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</si>
  <si>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</si>
  <si>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</si>
  <si>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</si>
  <si>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</si>
  <si>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</si>
  <si>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</si>
  <si>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</si>
  <si>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</si>
  <si>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</si>
  <si>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</si>
  <si>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</si>
  <si>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</si>
  <si>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</si>
  <si>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</si>
  <si>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</si>
  <si>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</si>
  <si>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</si>
  <si>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</si>
  <si>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</si>
  <si>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</si>
  <si>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</si>
  <si>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</si>
  <si>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</si>
  <si>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</si>
  <si>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</si>
  <si>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</si>
  <si>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</si>
  <si>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</si>
  <si>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</si>
  <si>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</si>
  <si>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</si>
  <si>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</si>
  <si>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</si>
  <si>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</si>
  <si>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</si>
  <si>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</si>
  <si>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</si>
  <si>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</si>
  <si>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</si>
  <si>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</si>
  <si>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</si>
  <si>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</si>
  <si>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</si>
  <si>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</si>
  <si>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</si>
  <si>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</si>
  <si>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</si>
  <si>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</si>
  <si>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</si>
  <si>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</si>
  <si>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</si>
  <si>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</si>
  <si>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</si>
  <si>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</si>
  <si>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</si>
  <si>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</si>
  <si>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</si>
  <si>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</si>
  <si>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</si>
  <si>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</si>
  <si>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</si>
  <si>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</si>
  <si>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</si>
  <si>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</si>
  <si>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</si>
  <si>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</si>
  <si>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</si>
  <si>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</si>
  <si>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</si>
  <si>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</si>
  <si>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</si>
  <si>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</si>
  <si>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</si>
  <si>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</si>
  <si>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</si>
  <si>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</si>
  <si>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</si>
  <si>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</si>
  <si>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</si>
  <si>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</si>
  <si>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</si>
  <si>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</si>
  <si>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</si>
  <si>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</si>
  <si>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</si>
  <si>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</si>
  <si>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</si>
  <si>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</si>
  <si>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</si>
  <si>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</si>
  <si>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</si>
  <si>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</si>
  <si>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</si>
  <si>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</si>
  <si>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</si>
  <si>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</si>
  <si>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</si>
  <si>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</si>
  <si>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</si>
  <si>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</si>
  <si>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</si>
  <si>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</si>
  <si>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</si>
  <si>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</si>
  <si>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</si>
  <si>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</si>
  <si>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</si>
  <si>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</si>
  <si>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</si>
  <si>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</si>
  <si>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</si>
  <si>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</si>
  <si>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</si>
  <si>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</si>
  <si>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</si>
  <si>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</si>
  <si>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</si>
  <si>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</si>
  <si>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</si>
  <si>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</si>
  <si>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</si>
  <si>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</si>
  <si>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</si>
  <si>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</si>
  <si>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</si>
  <si>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</si>
  <si>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</si>
  <si>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</si>
  <si>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</si>
  <si>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</si>
  <si>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</si>
  <si>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</si>
  <si>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</si>
  <si>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</si>
  <si>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</si>
  <si>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</si>
  <si>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</si>
  <si>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</si>
  <si>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</si>
  <si>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</si>
  <si>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</si>
  <si>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</si>
  <si>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</si>
  <si>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</si>
  <si>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</si>
  <si>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</si>
  <si>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</si>
  <si>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</si>
  <si>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</si>
  <si>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</si>
  <si>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</si>
  <si>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</si>
  <si>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</si>
  <si>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</si>
  <si>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</si>
  <si>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</si>
  <si>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</si>
  <si>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</si>
  <si>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</si>
  <si>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</si>
  <si>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</si>
  <si>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</si>
  <si>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</si>
  <si>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</si>
  <si>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</si>
  <si>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</si>
  <si>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</si>
  <si>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</si>
  <si>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</si>
  <si>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</si>
  <si>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</si>
  <si>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</si>
  <si>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</si>
  <si>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</si>
  <si>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</si>
  <si>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</si>
  <si>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</si>
  <si>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</si>
  <si>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</si>
  <si>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</si>
  <si>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</si>
  <si>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</si>
  <si>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</si>
  <si>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</si>
  <si>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</si>
  <si>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</si>
  <si>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</si>
  <si>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</si>
  <si>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</si>
  <si>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</si>
  <si>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</si>
  <si>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</si>
  <si>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</si>
  <si>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</si>
  <si>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</si>
  <si>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</si>
  <si>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</si>
  <si>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</si>
  <si>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</si>
  <si>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</si>
  <si>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</si>
  <si>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</si>
  <si>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</si>
  <si>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</si>
  <si>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</si>
  <si>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</si>
  <si>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</si>
  <si>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</si>
  <si>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</si>
  <si>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</si>
  <si>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</si>
  <si>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</si>
  <si>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</si>
  <si>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</si>
  <si>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</si>
  <si>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</si>
  <si>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</si>
  <si>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</si>
  <si>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</si>
  <si>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</si>
  <si>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</si>
  <si>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</si>
  <si>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</si>
  <si>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</si>
  <si>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</si>
  <si>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</si>
  <si>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</si>
  <si>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</si>
  <si>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</si>
  <si>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</si>
  <si>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</si>
  <si>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</si>
  <si>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</si>
  <si>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</si>
  <si>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</si>
  <si>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</si>
  <si>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</si>
  <si>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</si>
  <si>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</si>
  <si>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</si>
  <si>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</si>
  <si>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</si>
  <si>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</si>
  <si>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</si>
  <si>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</si>
  <si>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</si>
  <si>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</si>
  <si>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</si>
  <si>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</si>
  <si>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</si>
  <si>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</si>
  <si>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</si>
  <si>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</si>
  <si>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</si>
  <si>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</si>
  <si>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</si>
  <si>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</si>
  <si>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</si>
  <si>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</si>
  <si>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</si>
  <si>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</si>
  <si>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</si>
  <si>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</si>
  <si>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</si>
  <si>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</si>
  <si>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</si>
  <si>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</si>
  <si>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</si>
  <si>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</si>
  <si>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</si>
  <si>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</si>
  <si>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</si>
  <si>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</si>
  <si>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</si>
  <si>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</si>
  <si>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</si>
  <si>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</si>
  <si>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</si>
  <si>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</si>
  <si>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</si>
  <si>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</si>
  <si>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</si>
  <si>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</si>
  <si>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</si>
  <si>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</si>
  <si>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</si>
  <si>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</si>
  <si>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</si>
  <si>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</si>
  <si>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</si>
  <si>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</si>
  <si>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</si>
  <si>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</si>
  <si>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</si>
  <si>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</si>
  <si>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</si>
  <si>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</si>
  <si>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</si>
  <si>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</si>
  <si>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</si>
  <si>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</si>
  <si>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</si>
  <si>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</si>
  <si>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</si>
  <si>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</si>
  <si>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</si>
  <si>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</si>
  <si>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</si>
  <si>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</si>
  <si>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</si>
  <si>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</si>
  <si>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</si>
  <si>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</si>
  <si>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</si>
  <si>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</si>
  <si>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</si>
  <si>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</si>
  <si>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</si>
  <si>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</si>
  <si>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</si>
  <si>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</si>
  <si>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</si>
  <si>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</si>
  <si>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</si>
  <si>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</si>
  <si>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</si>
  <si>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</si>
  <si>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</si>
  <si>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</si>
  <si>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</si>
  <si>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</si>
  <si>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</si>
  <si>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</si>
  <si>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</si>
  <si>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</si>
  <si>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</si>
  <si>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</si>
  <si>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</si>
  <si>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</si>
  <si>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</si>
  <si>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</si>
  <si>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</si>
  <si>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</si>
  <si>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</si>
  <si>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</si>
  <si>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</si>
  <si>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</si>
  <si>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</si>
  <si>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</si>
  <si>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</si>
  <si>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</si>
  <si>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</si>
  <si>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</si>
  <si>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</si>
  <si>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</si>
  <si>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</si>
  <si>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</si>
  <si>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</si>
  <si>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</si>
  <si>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</si>
  <si>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</si>
  <si>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</si>
  <si>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</si>
  <si>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</si>
  <si>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</si>
  <si>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</si>
  <si>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</si>
  <si>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</si>
  <si>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</si>
  <si>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</si>
  <si>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</si>
  <si>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</si>
  <si>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</si>
  <si>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</si>
  <si>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</si>
  <si>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</si>
  <si>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</si>
  <si>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</si>
  <si>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</si>
  <si>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</si>
  <si>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</si>
  <si>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</si>
  <si>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</si>
  <si>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</si>
  <si>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</si>
  <si>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</si>
  <si>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</si>
  <si>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</si>
  <si>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</si>
  <si>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</si>
  <si>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</si>
  <si>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</si>
  <si>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</si>
  <si>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</si>
  <si>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</si>
  <si>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</si>
  <si>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</si>
  <si>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</si>
  <si>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</si>
  <si>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</si>
  <si>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</si>
  <si>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</si>
  <si>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</si>
  <si>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</si>
  <si>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</si>
  <si>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</si>
  <si>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</si>
  <si>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</si>
  <si>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</si>
  <si>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</si>
  <si>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</si>
  <si>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</si>
  <si>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</si>
  <si>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</si>
  <si>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</si>
  <si>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</si>
  <si>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</si>
  <si>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</si>
  <si>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</si>
  <si>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</si>
  <si>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</si>
  <si>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</si>
  <si>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</si>
  <si>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</si>
  <si>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</si>
  <si>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</si>
  <si>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</si>
  <si>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</si>
  <si>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</si>
  <si>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</si>
  <si>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</si>
  <si>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</si>
  <si>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</si>
  <si>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</si>
  <si>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</si>
  <si>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</si>
  <si>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</si>
  <si>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</si>
  <si>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</si>
  <si>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</si>
  <si>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</si>
  <si>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</si>
  <si>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</si>
  <si>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</si>
  <si>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</si>
  <si>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</si>
  <si>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</si>
  <si>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</si>
  <si>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</si>
  <si>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</si>
  <si>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</si>
  <si>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</si>
  <si>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</si>
  <si>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</si>
  <si>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</si>
  <si>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</si>
  <si>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</si>
  <si>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</si>
  <si>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</si>
  <si>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</si>
  <si>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</si>
  <si>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</si>
  <si>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</si>
  <si>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</si>
  <si>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</si>
  <si>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</si>
  <si>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</si>
  <si>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</si>
  <si>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</si>
  <si>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</si>
  <si>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</si>
  <si>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</si>
  <si>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</si>
  <si>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</si>
  <si>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</si>
  <si>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</si>
  <si>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</si>
  <si>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</si>
  <si>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</si>
  <si>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</si>
  <si>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</si>
  <si>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</si>
  <si>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</si>
  <si>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</si>
  <si>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</si>
  <si>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</si>
  <si>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</si>
  <si>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</si>
  <si>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</si>
  <si>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</si>
  <si>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</si>
  <si>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</si>
  <si>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</si>
  <si>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</si>
  <si>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</si>
  <si>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</si>
  <si>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</si>
  <si>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</si>
  <si>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</si>
  <si>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</si>
  <si>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</si>
  <si>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</si>
  <si>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</si>
  <si>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</si>
  <si>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</si>
  <si>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</si>
  <si>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</si>
  <si>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</si>
  <si>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</si>
  <si>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</si>
  <si>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</si>
  <si>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</si>
  <si>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</si>
  <si>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</si>
  <si>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</si>
  <si>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</si>
  <si>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</si>
  <si>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</si>
  <si>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</si>
  <si>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</si>
  <si>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</si>
  <si>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</si>
  <si>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</si>
  <si>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</si>
  <si>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</si>
  <si>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</si>
  <si>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</si>
  <si>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</si>
  <si>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</si>
  <si>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</si>
  <si>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</si>
  <si>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</si>
  <si>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</si>
  <si>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</si>
  <si>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</si>
  <si>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</si>
  <si>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</si>
  <si>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</si>
  <si>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</si>
  <si>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</si>
  <si>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</si>
  <si>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</si>
  <si>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</si>
  <si>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</si>
  <si>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</si>
  <si>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</si>
  <si>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</si>
  <si>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</si>
  <si>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</si>
  <si>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</si>
  <si>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</si>
  <si>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</si>
  <si>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</si>
  <si>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</si>
  <si>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</si>
  <si>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</si>
  <si>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</si>
  <si>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</si>
  <si>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</si>
  <si>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</si>
  <si>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</si>
  <si>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</si>
  <si>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</si>
  <si>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</si>
  <si>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</si>
  <si>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</si>
  <si>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</si>
  <si>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</si>
  <si>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</si>
  <si>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</si>
  <si>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</si>
  <si>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</si>
  <si>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</si>
  <si>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</si>
  <si>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</si>
  <si>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</si>
  <si>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</si>
  <si>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</si>
  <si>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</si>
  <si>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</si>
  <si>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</si>
  <si>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</si>
  <si>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</si>
  <si>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</si>
  <si>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</si>
  <si>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</si>
  <si>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</si>
  <si>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</si>
  <si>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</si>
  <si>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</si>
  <si>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</si>
  <si>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</si>
  <si>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</si>
  <si>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</si>
  <si>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</si>
  <si>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</si>
  <si>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</si>
  <si>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</si>
  <si>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</si>
  <si>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</si>
  <si>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</si>
  <si>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</si>
  <si>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</si>
  <si>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</si>
  <si>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</si>
  <si>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</si>
  <si>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</si>
  <si>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</si>
  <si>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</si>
  <si>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</si>
  <si>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</si>
  <si>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</si>
  <si>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</si>
  <si>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</si>
  <si>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</si>
  <si>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</si>
  <si>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</si>
  <si>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</si>
  <si>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</si>
  <si>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</si>
  <si>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</si>
  <si>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</si>
  <si>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</si>
  <si>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</si>
  <si>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</si>
  <si>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</si>
  <si>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</si>
  <si>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</si>
  <si>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</si>
  <si>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</si>
  <si>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</si>
  <si>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</si>
  <si>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</si>
  <si>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</si>
  <si>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</si>
  <si>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</si>
  <si>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</si>
  <si>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</si>
  <si>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</si>
  <si>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</si>
  <si>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</si>
  <si>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</si>
  <si>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</si>
  <si>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</si>
  <si>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</si>
  <si>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</si>
  <si>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</si>
  <si>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</si>
  <si>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</si>
  <si>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</si>
  <si>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</si>
  <si>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</si>
  <si>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</si>
  <si>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</si>
  <si>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</si>
  <si>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</si>
  <si>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</si>
  <si>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</si>
  <si>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</si>
  <si>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</si>
  <si>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</si>
  <si>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</si>
  <si>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</si>
  <si>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</si>
  <si>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</si>
  <si>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</si>
  <si>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</si>
  <si>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</si>
  <si>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</si>
  <si>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</si>
  <si>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</si>
  <si>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</si>
  <si>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</si>
  <si>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</si>
  <si>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</si>
  <si>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</si>
  <si>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</si>
  <si>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</si>
  <si>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</si>
  <si>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</si>
  <si>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</si>
  <si>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</si>
  <si>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</si>
  <si>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</si>
  <si>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</si>
  <si>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</si>
  <si>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</si>
  <si>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</si>
  <si>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</si>
  <si>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</si>
  <si>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</si>
  <si>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</si>
  <si>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</si>
  <si>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</si>
  <si>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</si>
  <si>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</si>
  <si>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</si>
  <si>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</si>
  <si>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</si>
  <si>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</si>
  <si>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</si>
  <si>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</si>
  <si>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</si>
  <si>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</si>
  <si>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</si>
  <si>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</si>
  <si>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</si>
  <si>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</si>
  <si>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</si>
  <si>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</si>
  <si>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</si>
  <si>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</si>
  <si>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</si>
  <si>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</si>
  <si>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</si>
  <si>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</si>
  <si>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</si>
  <si>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</si>
  <si>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</si>
  <si>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</si>
  <si>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</si>
  <si>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</si>
  <si>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</si>
  <si>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</si>
  <si>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</si>
  <si>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</si>
  <si>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</si>
  <si>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</si>
  <si>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</si>
  <si>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</si>
  <si>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</si>
  <si>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</si>
  <si>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</si>
  <si>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</si>
  <si>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</si>
  <si>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</si>
  <si>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</si>
  <si>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</si>
  <si>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</si>
  <si>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</si>
  <si>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</si>
  <si>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</si>
  <si>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</si>
  <si>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</si>
  <si>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</si>
  <si>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</si>
  <si>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</si>
  <si>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</si>
  <si>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</si>
  <si>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</si>
  <si>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</si>
  <si>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</si>
  <si>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</si>
  <si>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</si>
  <si>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</si>
  <si>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</si>
  <si>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</si>
  <si>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</si>
  <si>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</si>
  <si>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</si>
  <si>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</si>
  <si>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</si>
  <si>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</si>
  <si>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</si>
  <si>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</si>
  <si>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</si>
  <si>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</si>
  <si>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</si>
  <si>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</si>
  <si>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</si>
  <si>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</si>
  <si>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</si>
  <si>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</si>
  <si>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</si>
  <si>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</si>
  <si>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</si>
  <si>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</si>
  <si>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</si>
  <si>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</si>
  <si>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</si>
  <si>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</si>
  <si>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</si>
  <si>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</si>
  <si>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</si>
  <si>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</si>
  <si>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</si>
  <si>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</si>
  <si>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</si>
  <si>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</si>
  <si>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</si>
  <si>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</si>
  <si>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</si>
  <si>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</si>
  <si>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</si>
  <si>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</si>
  <si>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</si>
  <si>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</si>
  <si>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</si>
  <si>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</si>
  <si>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</si>
  <si>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</si>
  <si>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</si>
  <si>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</si>
  <si>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</si>
  <si>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</si>
  <si>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</si>
  <si>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</si>
  <si>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</si>
  <si>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</si>
  <si>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</si>
  <si>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</si>
  <si>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</si>
  <si>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</si>
  <si>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</si>
  <si>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</si>
  <si>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</si>
  <si>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</si>
  <si>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</si>
  <si>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</si>
  <si>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</si>
  <si>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</si>
  <si>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</si>
  <si>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</si>
  <si>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</si>
  <si>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</si>
  <si>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</si>
  <si>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</si>
  <si>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</si>
  <si>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</si>
  <si>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</si>
  <si>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</si>
  <si>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</si>
  <si>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</si>
  <si>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</si>
  <si>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</si>
  <si>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</si>
  <si>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</si>
  <si>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</si>
  <si>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</si>
  <si>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</si>
  <si>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</si>
  <si>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</si>
  <si>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</si>
  <si>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</si>
  <si>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</si>
  <si>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</si>
  <si>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</si>
  <si>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</si>
  <si>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</si>
  <si>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</si>
  <si>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</si>
  <si>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</si>
  <si>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</si>
  <si>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</si>
  <si>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</si>
  <si>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</si>
  <si>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</si>
  <si>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</si>
  <si>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</si>
  <si>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</si>
  <si>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</si>
  <si>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</si>
  <si>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</si>
  <si>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</si>
  <si>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</si>
  <si>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</si>
  <si>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</si>
  <si>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</si>
  <si>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</si>
  <si>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</si>
  <si>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</si>
  <si>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</si>
  <si>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</si>
  <si>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</si>
  <si>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</si>
  <si>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</si>
  <si>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</si>
  <si>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</si>
  <si>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</si>
  <si>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</si>
  <si>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</si>
  <si>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</si>
  <si>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</si>
  <si>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</si>
  <si>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</si>
  <si>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</si>
  <si>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</si>
  <si>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</si>
  <si>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</si>
  <si>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</si>
  <si>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</si>
  <si>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</si>
  <si>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</si>
  <si>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</si>
  <si>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</si>
  <si>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</si>
  <si>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</si>
  <si>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</si>
  <si>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</si>
  <si>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</si>
  <si>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</si>
  <si>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</si>
  <si>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</si>
  <si>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</si>
  <si>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</si>
  <si>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</si>
  <si>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</si>
  <si>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</si>
  <si>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</si>
  <si>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</si>
  <si>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</si>
  <si>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</si>
  <si>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</si>
  <si>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</si>
  <si>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</si>
  <si>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</si>
  <si>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</si>
  <si>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</si>
  <si>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</si>
  <si>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</si>
  <si>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</si>
  <si>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</si>
  <si>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</si>
  <si>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</si>
  <si>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</si>
  <si>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</si>
  <si>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</si>
  <si>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</si>
  <si>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</si>
  <si>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</si>
  <si>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</si>
  <si>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</si>
  <si>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</si>
  <si>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</si>
  <si>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</si>
  <si>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</si>
  <si>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</si>
  <si>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</si>
  <si>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</si>
  <si>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</si>
  <si>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</si>
  <si>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</si>
  <si>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</si>
  <si>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</si>
  <si>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</si>
  <si>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</si>
  <si>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</si>
  <si>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</si>
  <si>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</si>
  <si>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</si>
  <si>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</si>
  <si>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</si>
  <si>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</si>
  <si>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</si>
  <si>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</si>
  <si>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</si>
  <si>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</si>
  <si>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</si>
  <si>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</si>
  <si>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</si>
  <si>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</si>
  <si>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</si>
  <si>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</si>
  <si>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</si>
  <si>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</si>
  <si>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</si>
  <si>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</si>
  <si>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</si>
  <si>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</si>
  <si>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</si>
  <si>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</si>
  <si>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</si>
  <si>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</si>
  <si>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</si>
  <si>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</si>
  <si>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</si>
  <si>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</si>
  <si>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</si>
  <si>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</si>
  <si>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</si>
  <si>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</si>
  <si>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</si>
  <si>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</si>
  <si>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</si>
  <si>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</si>
  <si>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</si>
  <si>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</si>
  <si>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</si>
  <si>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</si>
  <si>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</si>
  <si>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</si>
  <si>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</si>
  <si>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</si>
  <si>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</si>
  <si>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</si>
  <si>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</si>
  <si>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</si>
  <si>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</si>
  <si>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</si>
  <si>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</si>
  <si>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</si>
  <si>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</si>
  <si>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</si>
  <si>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</si>
  <si>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</si>
  <si>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</si>
  <si>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</si>
  <si>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</si>
  <si>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</si>
  <si>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</si>
  <si>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</si>
  <si>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</si>
  <si>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</si>
  <si>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</si>
  <si>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</si>
  <si>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</si>
  <si>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</si>
  <si>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</si>
  <si>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</si>
  <si>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</si>
  <si>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</si>
  <si>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</si>
  <si>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</si>
  <si>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</si>
  <si>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</si>
  <si>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</si>
  <si>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</si>
  <si>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</si>
  <si>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</si>
  <si>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</si>
  <si>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</si>
  <si>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</si>
  <si>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</si>
  <si>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</si>
  <si>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</si>
  <si>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</si>
  <si>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</si>
  <si>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</si>
  <si>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</si>
  <si>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</si>
  <si>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</si>
  <si>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</si>
  <si>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</si>
  <si>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</si>
  <si>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</si>
  <si>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</si>
  <si>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</si>
  <si>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</si>
  <si>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</si>
  <si>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</si>
  <si>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</si>
  <si>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</si>
  <si>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</si>
  <si>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</si>
  <si>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</si>
  <si>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</si>
  <si>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</si>
  <si>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</si>
  <si>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</si>
  <si>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</si>
  <si>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</si>
  <si>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</si>
  <si>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</si>
  <si>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</si>
  <si>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</si>
  <si>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</si>
  <si>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</si>
  <si>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</si>
  <si>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</si>
  <si>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</si>
  <si>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</si>
  <si>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</si>
  <si>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</si>
  <si>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</si>
  <si>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</si>
  <si>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</si>
  <si>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</si>
  <si>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</si>
  <si>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</si>
  <si>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</si>
  <si>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</si>
  <si>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</si>
  <si>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</si>
  <si>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</si>
  <si>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</si>
  <si>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</si>
  <si>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</si>
  <si>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</si>
  <si>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</si>
  <si>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</si>
  <si>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</si>
  <si>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</si>
  <si>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</si>
  <si>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</si>
  <si>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</si>
  <si>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</si>
  <si>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</si>
  <si>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</si>
  <si>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</si>
  <si>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</si>
  <si>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</si>
  <si>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</si>
  <si>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</si>
  <si>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</si>
  <si>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</si>
  <si>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</si>
  <si>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</si>
  <si>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</si>
  <si>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</si>
  <si>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</si>
  <si>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</si>
  <si>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</si>
  <si>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</si>
  <si>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</si>
  <si>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</si>
  <si>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</si>
  <si>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</si>
  <si>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</si>
  <si>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</si>
  <si>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</si>
  <si>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</si>
  <si>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</si>
  <si>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</si>
  <si>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</si>
  <si>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</si>
  <si>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</si>
  <si>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</si>
  <si>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</si>
  <si>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</si>
  <si>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</si>
  <si>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</si>
  <si>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</si>
  <si>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</si>
  <si>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</si>
  <si>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</si>
  <si>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</si>
  <si>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</si>
  <si>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</si>
  <si>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</si>
  <si>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</si>
  <si>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</si>
  <si>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</si>
  <si>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</si>
  <si>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</si>
  <si>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</si>
  <si>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</si>
  <si>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</si>
  <si>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</si>
  <si>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</si>
  <si>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</si>
  <si>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</si>
  <si>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</si>
  <si>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</si>
  <si>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</si>
  <si>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</si>
  <si>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</si>
  <si>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</si>
  <si>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</si>
  <si>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</si>
  <si>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</si>
  <si>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</si>
  <si>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</si>
  <si>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</si>
  <si>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</si>
  <si>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</si>
  <si>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</si>
  <si>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</si>
  <si>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</si>
  <si>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</si>
  <si>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</si>
  <si>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</si>
  <si>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</si>
  <si>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</si>
  <si>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</si>
  <si>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</si>
  <si>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</si>
  <si>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</si>
  <si>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</si>
  <si>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</si>
  <si>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</si>
  <si>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</si>
  <si>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</si>
  <si>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</si>
  <si>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</si>
  <si>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</si>
  <si>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</si>
  <si>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</si>
  <si>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</si>
  <si>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</si>
  <si>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</si>
  <si>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</si>
  <si>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</si>
  <si>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</si>
  <si>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</si>
  <si>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</si>
  <si>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</si>
  <si>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</si>
  <si>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</si>
  <si>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</si>
  <si>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</si>
  <si>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</si>
  <si>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</si>
  <si>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</si>
  <si>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</si>
  <si>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</si>
  <si>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</si>
  <si>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</si>
  <si>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</si>
  <si>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</si>
  <si>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</si>
  <si>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</si>
  <si>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</si>
  <si>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</si>
  <si>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</si>
  <si>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</si>
  <si>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</si>
  <si>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</si>
  <si>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</si>
  <si>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</si>
  <si>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</si>
  <si>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</si>
  <si>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</si>
  <si>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</si>
  <si>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</si>
  <si>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</si>
  <si>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</si>
  <si>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</si>
  <si>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</si>
  <si>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</si>
  <si>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</si>
  <si>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</si>
  <si>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</si>
  <si>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</si>
  <si>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</si>
  <si>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</si>
  <si>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</si>
  <si>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</si>
  <si>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</si>
  <si>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</si>
  <si>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</si>
  <si>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</si>
  <si>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</si>
  <si>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</si>
  <si>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</si>
  <si>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</si>
  <si>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</si>
  <si>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</si>
  <si>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</si>
  <si>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</si>
  <si>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</si>
  <si>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</si>
  <si>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</si>
  <si>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</si>
  <si>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</si>
  <si>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</si>
  <si>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</si>
  <si>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</si>
  <si>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</si>
  <si>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</si>
  <si>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</si>
  <si>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</si>
  <si>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</si>
  <si>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</si>
  <si>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</si>
  <si>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</si>
  <si>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</si>
  <si>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</si>
  <si>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</si>
  <si>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</si>
  <si>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</si>
  <si>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</si>
  <si>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</si>
  <si>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</si>
  <si>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</si>
  <si>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</si>
  <si>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</si>
  <si>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</si>
  <si>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</si>
  <si>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</si>
  <si>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</si>
  <si>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</si>
  <si>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</si>
  <si>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</si>
  <si>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</si>
  <si>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</si>
  <si>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</si>
  <si>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</si>
  <si>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</si>
  <si>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</si>
  <si>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</si>
  <si>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</si>
  <si>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</si>
  <si>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</si>
  <si>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</si>
  <si>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</si>
  <si>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</si>
  <si>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</si>
  <si>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</si>
  <si>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</si>
  <si>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</si>
  <si>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</si>
  <si>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</si>
  <si>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</si>
  <si>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</si>
  <si>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</si>
  <si>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</si>
  <si>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</si>
  <si>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</si>
  <si>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</si>
  <si>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</si>
  <si>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</si>
  <si>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</si>
  <si>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</si>
  <si>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</si>
  <si>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</si>
  <si>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</si>
  <si>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</si>
  <si>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</si>
  <si>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</si>
  <si>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</si>
  <si>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</si>
  <si>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</si>
  <si>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</si>
  <si>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</si>
  <si>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</si>
  <si>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</si>
  <si>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</si>
  <si>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</si>
  <si>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</si>
  <si>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</si>
  <si>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</si>
  <si>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</si>
  <si>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</si>
  <si>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</si>
  <si>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</si>
  <si>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</si>
  <si>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</si>
  <si>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</si>
  <si>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</si>
  <si>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</si>
  <si>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</si>
  <si>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</si>
  <si>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</si>
  <si>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</si>
  <si>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</si>
  <si>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</si>
  <si>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</si>
  <si>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</si>
  <si>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</si>
  <si>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</si>
  <si>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</si>
  <si>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</si>
  <si>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</si>
  <si>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</si>
  <si>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</si>
  <si>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</si>
  <si>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</si>
  <si>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</si>
  <si>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</si>
  <si>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</si>
  <si>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</si>
  <si>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</si>
  <si>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</si>
  <si>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</si>
  <si>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</si>
  <si>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</si>
  <si>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</si>
  <si>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</si>
  <si>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</si>
  <si>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</si>
  <si>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</si>
  <si>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</si>
  <si>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</si>
  <si>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</si>
  <si>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</si>
  <si>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</si>
  <si>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</si>
  <si>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</si>
  <si>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</si>
  <si>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</si>
  <si>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</si>
  <si>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</si>
  <si>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</si>
  <si>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</si>
  <si>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</si>
  <si>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</si>
  <si>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</si>
  <si>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</si>
  <si>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</si>
  <si>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</si>
  <si>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</si>
  <si>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</si>
  <si>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</si>
  <si>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</si>
  <si>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</si>
  <si>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</si>
  <si>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</si>
  <si>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</si>
  <si>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</si>
  <si>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</si>
  <si>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</si>
  <si>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</si>
  <si>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</si>
  <si>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</si>
  <si>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</si>
  <si>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</si>
  <si>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</si>
  <si>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</si>
  <si>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</si>
  <si>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</si>
  <si>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</si>
  <si>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</si>
  <si>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</si>
  <si>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</si>
  <si>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</si>
  <si>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</si>
  <si>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</si>
  <si>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</si>
  <si>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</si>
  <si>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</si>
  <si>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</si>
  <si>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</si>
  <si>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</si>
  <si>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</si>
  <si>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</si>
  <si>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</si>
  <si>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</si>
  <si>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</si>
  <si>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</si>
  <si>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</si>
  <si>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</si>
  <si>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</si>
  <si>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</si>
  <si>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</si>
  <si>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</si>
  <si>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</si>
  <si>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</si>
  <si>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</si>
  <si>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</si>
  <si>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</si>
  <si>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</si>
  <si>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</si>
  <si>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</si>
  <si>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</si>
  <si>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</si>
  <si>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</si>
  <si>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</si>
  <si>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</si>
  <si>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</si>
  <si>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</si>
  <si>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</si>
  <si>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</si>
  <si>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</si>
  <si>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</si>
  <si>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</si>
  <si>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</si>
  <si>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</si>
  <si>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</si>
  <si>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</si>
  <si>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</si>
  <si>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</si>
  <si>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</si>
  <si>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</si>
  <si>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</si>
  <si>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</si>
  <si>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</si>
  <si>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</si>
  <si>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</si>
  <si>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</si>
  <si>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</si>
  <si>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</si>
  <si>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</si>
  <si>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</si>
  <si>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</si>
  <si>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</si>
  <si>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</si>
  <si>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</si>
  <si>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</si>
  <si>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</si>
  <si>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</si>
  <si>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</si>
  <si>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</si>
  <si>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</si>
  <si>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</si>
  <si>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</si>
  <si>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</si>
  <si>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</si>
  <si>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</si>
  <si>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</si>
  <si>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</si>
  <si>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</si>
  <si>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</si>
  <si>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</si>
  <si>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</si>
  <si>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</si>
  <si>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</si>
  <si>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</si>
  <si>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</si>
  <si>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</si>
  <si>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</si>
  <si>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</si>
  <si>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</si>
  <si>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</si>
  <si>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</si>
  <si>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</si>
  <si>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</si>
  <si>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</si>
  <si>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</si>
  <si>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</si>
  <si>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</si>
  <si>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</si>
  <si>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</si>
  <si>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</si>
  <si>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</si>
  <si>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</si>
  <si>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</si>
  <si>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</si>
  <si>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</si>
  <si>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</si>
  <si>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</si>
  <si>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</si>
  <si>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</si>
  <si>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</si>
  <si>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</si>
  <si>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</si>
  <si>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</si>
  <si>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</si>
  <si>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</si>
  <si>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</si>
  <si>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</si>
  <si>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</si>
  <si>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</si>
  <si>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</si>
  <si>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</si>
  <si>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</si>
  <si>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</si>
  <si>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</si>
  <si>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</si>
  <si>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</si>
  <si>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</si>
  <si>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</si>
  <si>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</si>
  <si>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</si>
  <si>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</si>
  <si>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</si>
  <si>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</si>
  <si>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</si>
  <si>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</si>
  <si>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</si>
  <si>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</si>
  <si>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</si>
  <si>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</si>
  <si>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</si>
  <si>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</si>
  <si>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</si>
  <si>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</si>
  <si>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</si>
  <si>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</si>
  <si>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</si>
  <si>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</si>
  <si>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</si>
  <si>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</si>
  <si>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</si>
  <si>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</si>
  <si>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</si>
  <si>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</si>
  <si>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</si>
  <si>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</si>
  <si>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</si>
  <si>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</si>
  <si>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</si>
  <si>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</si>
  <si>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</si>
  <si>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</si>
  <si>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</si>
  <si>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</si>
  <si>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</si>
  <si>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</si>
  <si>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</si>
  <si>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</si>
  <si>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</si>
  <si>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</si>
  <si>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</si>
  <si>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</si>
  <si>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</si>
  <si>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</si>
  <si>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</si>
  <si>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</si>
  <si>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</si>
  <si>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</si>
  <si>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</si>
  <si>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</si>
  <si>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</si>
  <si>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</si>
  <si>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</si>
  <si>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</si>
  <si>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</si>
  <si>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</si>
  <si>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</si>
  <si>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</si>
  <si>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</si>
  <si>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</si>
  <si>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</si>
  <si>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</si>
  <si>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</si>
  <si>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</si>
  <si>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</si>
  <si>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</si>
  <si>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</si>
  <si>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</si>
  <si>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</si>
  <si>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</si>
  <si>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</si>
  <si>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</si>
  <si>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</si>
  <si>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</si>
  <si>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</si>
  <si>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</si>
  <si>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</si>
  <si>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</si>
  <si>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</si>
  <si>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</si>
  <si>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</si>
  <si>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</si>
  <si>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</si>
  <si>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</si>
  <si>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</si>
  <si>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</si>
  <si>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</si>
  <si>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</si>
  <si>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</si>
  <si>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</si>
  <si>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</si>
  <si>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</si>
  <si>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</si>
  <si>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</si>
  <si>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</si>
  <si>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</si>
  <si>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</si>
  <si>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</si>
  <si>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</si>
  <si>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</si>
  <si>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</si>
  <si>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</si>
  <si>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</si>
  <si>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</si>
  <si>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</si>
  <si>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</si>
  <si>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</si>
  <si>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</si>
  <si>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</si>
  <si>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</si>
  <si>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</si>
  <si>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</si>
  <si>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</si>
  <si>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</si>
  <si>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</si>
  <si>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</si>
  <si>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</si>
  <si>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</si>
  <si>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</si>
  <si>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</si>
  <si>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</si>
  <si>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</si>
  <si>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</si>
  <si>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</si>
  <si>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</si>
  <si>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</si>
  <si>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</si>
  <si>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</si>
  <si>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</si>
  <si>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</si>
  <si>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</si>
  <si>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</si>
  <si>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</si>
  <si>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</si>
  <si>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</si>
  <si>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</si>
  <si>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</si>
  <si>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</si>
  <si>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</si>
  <si>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</si>
  <si>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</si>
  <si>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</si>
  <si>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</si>
  <si>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</si>
  <si>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</si>
  <si>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</si>
  <si>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</si>
  <si>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</si>
  <si>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</si>
  <si>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</si>
  <si>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</si>
  <si>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</si>
  <si>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</si>
  <si>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</si>
  <si>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</si>
  <si>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</si>
  <si>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</si>
  <si>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</si>
  <si>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</si>
  <si>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</si>
  <si>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</si>
  <si>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</si>
  <si>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</si>
  <si>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</si>
  <si>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</si>
  <si>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</si>
  <si>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</si>
  <si>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</si>
  <si>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</si>
  <si>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</si>
  <si>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</si>
  <si>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</si>
  <si>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</si>
  <si>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</si>
  <si>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</si>
  <si>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</si>
  <si>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</si>
  <si>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</si>
  <si>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</si>
  <si>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</si>
  <si>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</si>
  <si>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</si>
  <si>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</si>
  <si>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</si>
  <si>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</si>
  <si>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</si>
  <si>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</si>
  <si>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</si>
  <si>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</si>
  <si>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</si>
  <si>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</si>
  <si>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</si>
  <si>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</si>
  <si>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</si>
  <si>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</si>
  <si>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</si>
  <si>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</si>
  <si>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</si>
  <si>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</si>
  <si>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</si>
  <si>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</si>
  <si>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</si>
  <si>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</si>
  <si>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</si>
  <si>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</si>
  <si>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</si>
  <si>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</si>
  <si>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</si>
  <si>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</si>
  <si>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</si>
  <si>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</si>
  <si>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</si>
  <si>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</si>
  <si>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</si>
  <si>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</si>
  <si>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</si>
  <si>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</si>
  <si>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</si>
  <si>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</si>
  <si>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</si>
  <si>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</si>
  <si>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</si>
  <si>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</si>
  <si>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</si>
  <si>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</si>
  <si>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</si>
  <si>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</si>
  <si>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</si>
  <si>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</si>
  <si>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</si>
  <si>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</si>
  <si>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</si>
  <si>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</si>
  <si>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</si>
  <si>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</si>
  <si>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</si>
  <si>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</si>
  <si>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</si>
  <si>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</si>
  <si>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</si>
  <si>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</si>
  <si>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</si>
  <si>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</si>
  <si>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</si>
  <si>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</si>
  <si>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</si>
  <si>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</si>
  <si>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</si>
  <si>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</si>
  <si>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</si>
  <si>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</si>
  <si>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</si>
  <si>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</si>
  <si>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</si>
  <si>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</si>
  <si>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</si>
  <si>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</si>
  <si>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</si>
  <si>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</si>
  <si>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</si>
  <si>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</si>
  <si>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</si>
  <si>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</si>
  <si>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</si>
  <si>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</si>
  <si>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</si>
  <si>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</si>
  <si>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</si>
  <si>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</si>
  <si>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</si>
  <si>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</si>
  <si>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</si>
  <si>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</si>
  <si>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</si>
  <si>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</si>
  <si>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</si>
  <si>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</si>
  <si>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</si>
  <si>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</si>
  <si>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</si>
  <si>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</si>
  <si>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</si>
  <si>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</si>
  <si>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</si>
  <si>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</si>
  <si>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</si>
  <si>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</si>
  <si>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</si>
  <si>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</si>
  <si>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</si>
  <si>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</si>
  <si>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</si>
  <si>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</si>
  <si>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</si>
  <si>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</si>
  <si>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</si>
  <si>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</si>
  <si>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</si>
  <si>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</si>
  <si>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</si>
  <si>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</si>
  <si>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</si>
  <si>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</si>
  <si>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</si>
  <si>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</si>
  <si>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</si>
  <si>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</si>
  <si>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</si>
  <si>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</si>
  <si>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</si>
  <si>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</si>
  <si>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</si>
  <si>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</si>
  <si>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</si>
  <si>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</si>
  <si>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</si>
  <si>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</si>
  <si>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</si>
  <si>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</si>
  <si>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</si>
  <si>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</si>
  <si>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</si>
  <si>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</si>
  <si>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</si>
  <si>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</si>
  <si>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</si>
  <si>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</si>
  <si>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</si>
  <si>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</si>
  <si>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</si>
  <si>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</si>
  <si>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</si>
  <si>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</si>
  <si>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</si>
  <si>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</si>
  <si>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</si>
  <si>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</si>
  <si>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</si>
  <si>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</si>
  <si>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</si>
  <si>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</si>
  <si>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</si>
  <si>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</si>
  <si>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</si>
  <si>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</si>
  <si>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</si>
  <si>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</si>
  <si>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</si>
  <si>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</si>
  <si>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</si>
  <si>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</si>
  <si>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</si>
  <si>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</si>
  <si>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</si>
  <si>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</si>
  <si>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</si>
  <si>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</si>
  <si>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</si>
  <si>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</si>
  <si>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</si>
  <si>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</si>
  <si>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</si>
  <si>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</si>
  <si>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</si>
  <si>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</si>
  <si>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</si>
  <si>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</si>
  <si>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</si>
  <si>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</si>
  <si>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</si>
  <si>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</si>
  <si>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</si>
  <si>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</si>
  <si>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</si>
  <si>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</si>
  <si>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</si>
  <si>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</si>
  <si>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</si>
  <si>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</si>
  <si>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</si>
  <si>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</si>
  <si>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</si>
  <si>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</si>
  <si>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</si>
  <si>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</si>
  <si>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</si>
  <si>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</si>
  <si>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</si>
  <si>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</si>
  <si>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</si>
  <si>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</si>
  <si>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</si>
  <si>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</si>
  <si>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</si>
  <si>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</si>
  <si>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</si>
  <si>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</si>
  <si>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</si>
  <si>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</si>
  <si>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</si>
  <si>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</si>
  <si>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</si>
  <si>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</si>
  <si>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</si>
  <si>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</si>
  <si>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</si>
  <si>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</si>
  <si>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</si>
  <si>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</si>
  <si>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</si>
  <si>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</si>
  <si>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</si>
  <si>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</si>
  <si>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</si>
  <si>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</si>
  <si>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</si>
  <si>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</si>
  <si>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</si>
  <si>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</si>
  <si>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</si>
  <si>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</si>
  <si>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</si>
  <si>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</si>
  <si>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</si>
  <si>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</si>
  <si>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</si>
  <si>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</si>
  <si>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</si>
  <si>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</si>
  <si>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</si>
  <si>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</si>
  <si>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</si>
  <si>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</si>
  <si>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</si>
  <si>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</si>
  <si>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</si>
  <si>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</si>
  <si>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</si>
  <si>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</si>
  <si>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</si>
  <si>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</si>
  <si>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</si>
  <si>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</si>
  <si>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</si>
  <si>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</si>
  <si>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</si>
  <si>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</si>
  <si>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</si>
  <si>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</si>
  <si>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</si>
  <si>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</si>
  <si>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</si>
  <si>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</si>
  <si>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</si>
  <si>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</si>
  <si>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</si>
  <si>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</si>
  <si>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</si>
  <si>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</si>
  <si>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</si>
  <si>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</si>
  <si>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</si>
  <si>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</si>
  <si>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</si>
  <si>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</si>
  <si>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</si>
  <si>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</si>
  <si>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</si>
  <si>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</si>
  <si>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</si>
  <si>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</si>
  <si>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</si>
  <si>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</si>
  <si>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</si>
  <si>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</si>
  <si>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</si>
  <si>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</si>
  <si>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</si>
  <si>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</si>
  <si>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</si>
  <si>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</si>
  <si>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</si>
  <si>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</si>
  <si>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</si>
  <si>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</si>
  <si>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</si>
  <si>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</si>
  <si>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</si>
  <si>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</si>
  <si>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</si>
  <si>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</si>
  <si>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</si>
  <si>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</si>
  <si>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</si>
  <si>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</si>
  <si>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</si>
  <si>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</si>
  <si>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</si>
  <si>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</si>
  <si>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</si>
  <si>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</si>
  <si>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</si>
  <si>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</si>
  <si>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</si>
  <si>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</si>
  <si>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</si>
  <si>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</si>
  <si>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</si>
  <si>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</si>
  <si>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</si>
  <si>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</si>
  <si>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</si>
  <si>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</si>
  <si>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</si>
  <si>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</si>
  <si>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</si>
  <si>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</si>
  <si>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</si>
  <si>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</si>
  <si>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</si>
  <si>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</si>
  <si>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</si>
  <si>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</si>
  <si>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</si>
  <si>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</si>
  <si>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</si>
  <si>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</si>
  <si>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</si>
  <si>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</si>
  <si>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</si>
  <si>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</si>
  <si>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</si>
  <si>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</si>
  <si>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</si>
  <si>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</si>
  <si>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</si>
  <si>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</si>
  <si>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</si>
  <si>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</si>
  <si>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</si>
  <si>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</si>
  <si>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</si>
  <si>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</si>
  <si>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</si>
  <si>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</si>
  <si>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</si>
  <si>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</si>
  <si>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</si>
  <si>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</si>
  <si>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</si>
  <si>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</si>
  <si>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</si>
  <si>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</si>
  <si>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</si>
  <si>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</si>
  <si>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</si>
  <si>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</si>
  <si>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</si>
  <si>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</si>
  <si>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</si>
  <si>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</si>
  <si>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</si>
  <si>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</si>
  <si>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</si>
  <si>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</si>
  <si>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</si>
  <si>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</si>
  <si>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</si>
  <si>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</si>
  <si>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</si>
  <si>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</si>
  <si>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</si>
  <si>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</si>
  <si>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</si>
  <si>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</si>
  <si>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</si>
  <si>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</si>
  <si>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</si>
  <si>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</si>
  <si>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</si>
  <si>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</si>
  <si>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</si>
  <si>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</si>
  <si>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</si>
  <si>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</si>
  <si>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</si>
  <si>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</si>
  <si>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</si>
  <si>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</si>
  <si>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</si>
  <si>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</si>
  <si>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</si>
  <si>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</si>
  <si>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</si>
  <si>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</si>
  <si>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</si>
  <si>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</si>
  <si>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</si>
  <si>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</si>
  <si>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</si>
  <si>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</si>
  <si>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</si>
  <si>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</si>
  <si>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</si>
  <si>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</si>
  <si>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</si>
  <si>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</si>
  <si>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</si>
  <si>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</si>
  <si>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</si>
  <si>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</si>
  <si>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</si>
  <si>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</si>
  <si>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</si>
  <si>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</si>
  <si>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</si>
  <si>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</si>
  <si>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</si>
  <si>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</si>
  <si>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</si>
  <si>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</si>
  <si>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</si>
  <si>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</si>
  <si>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</si>
  <si>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</si>
  <si>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</si>
  <si>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</si>
  <si>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</si>
  <si>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</si>
  <si>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</si>
  <si>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</si>
  <si>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</si>
  <si>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</si>
  <si>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</si>
  <si>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</si>
  <si>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</si>
  <si>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</si>
  <si>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</si>
  <si>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</si>
  <si>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</si>
  <si>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</si>
  <si>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</si>
  <si>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</si>
  <si>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</si>
  <si>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</si>
  <si>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</si>
  <si>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</si>
  <si>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</si>
  <si>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</si>
  <si>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</si>
  <si>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</si>
  <si>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</si>
  <si>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</si>
  <si>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</si>
  <si>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</si>
  <si>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</si>
  <si>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</si>
  <si>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</si>
  <si>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</si>
  <si>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</si>
  <si>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</si>
  <si>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</si>
  <si>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</si>
  <si>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</si>
  <si>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</si>
  <si>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</si>
  <si>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</si>
  <si>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</si>
  <si>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</si>
  <si>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</si>
  <si>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</si>
  <si>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</si>
  <si>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</si>
  <si>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</si>
  <si>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</si>
  <si>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</si>
  <si>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</si>
  <si>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</si>
  <si>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</si>
  <si>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</si>
  <si>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</si>
  <si>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</si>
  <si>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</si>
  <si>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</si>
  <si>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</si>
  <si>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</si>
  <si>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</si>
  <si>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</si>
  <si>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</si>
  <si>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</si>
  <si>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</si>
  <si>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</si>
  <si>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</si>
  <si>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</si>
  <si>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</si>
  <si>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</si>
  <si>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</si>
  <si>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</si>
  <si>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</si>
  <si>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</si>
  <si>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</si>
  <si>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</si>
  <si>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</si>
  <si>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</si>
  <si>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</si>
  <si>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</si>
  <si>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</si>
  <si>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</si>
  <si>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</si>
  <si>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</si>
  <si>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</si>
  <si>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</si>
  <si>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</si>
  <si>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</si>
  <si>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</si>
  <si>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</si>
  <si>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</si>
  <si>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</si>
  <si>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</si>
  <si>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</si>
  <si>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</si>
  <si>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</si>
  <si>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</si>
  <si>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</si>
  <si>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</si>
  <si>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</si>
  <si>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</si>
  <si>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</si>
  <si>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</si>
  <si>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</si>
  <si>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</si>
  <si>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</si>
  <si>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</si>
  <si>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</si>
  <si>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</si>
  <si>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</si>
  <si>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</si>
  <si>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</si>
  <si>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</si>
  <si>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</si>
  <si>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</si>
  <si>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</si>
  <si>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</si>
  <si>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</si>
  <si>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</si>
  <si>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</si>
  <si>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</si>
  <si>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</si>
  <si>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</si>
  <si>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</si>
  <si>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</si>
  <si>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</si>
  <si>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</si>
  <si>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</si>
  <si>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</si>
  <si>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</si>
  <si>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</si>
  <si>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</si>
  <si>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</si>
  <si>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</si>
  <si>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</si>
  <si>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</si>
  <si>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</si>
  <si>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</si>
  <si>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</si>
  <si>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</si>
  <si>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</si>
  <si>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</si>
  <si>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</si>
  <si>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</si>
  <si>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</si>
  <si>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</si>
  <si>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</si>
  <si>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</si>
  <si>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</si>
  <si>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</si>
  <si>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</si>
  <si>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</si>
  <si>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</si>
  <si>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</si>
  <si>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</si>
  <si>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</si>
  <si>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</si>
  <si>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</si>
  <si>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</si>
  <si>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</si>
  <si>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</si>
  <si>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</si>
  <si>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</si>
  <si>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</si>
  <si>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</si>
  <si>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</si>
  <si>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</si>
  <si>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</si>
  <si>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</si>
  <si>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</si>
  <si>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</si>
  <si>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</si>
  <si>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</si>
  <si>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</si>
  <si>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</si>
  <si>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</si>
  <si>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</si>
  <si>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</si>
  <si>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</si>
  <si>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</si>
  <si>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</si>
  <si>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</si>
  <si>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</si>
  <si>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</si>
  <si>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</si>
  <si>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</si>
  <si>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</si>
  <si>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</si>
  <si>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</si>
  <si>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</si>
  <si>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</si>
  <si>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</si>
  <si>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</si>
  <si>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</si>
  <si>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</si>
  <si>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</si>
  <si>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</si>
  <si>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</si>
  <si>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</si>
  <si>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</si>
  <si>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</si>
  <si>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</si>
  <si>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</si>
  <si>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</si>
  <si>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</si>
  <si>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</si>
  <si>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</si>
  <si>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</si>
  <si>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</si>
  <si>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</si>
  <si>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</si>
  <si>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</si>
  <si>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</si>
  <si>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</si>
  <si>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</si>
  <si>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</si>
  <si>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</si>
  <si>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</si>
  <si>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</si>
  <si>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</si>
  <si>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</si>
  <si>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</si>
  <si>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</si>
  <si>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</si>
  <si>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</si>
  <si>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</si>
  <si>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</si>
  <si>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</si>
  <si>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</si>
  <si>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</si>
  <si>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</si>
  <si>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</si>
  <si>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</si>
  <si>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</si>
  <si>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</si>
  <si>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</si>
  <si>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</si>
  <si>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</si>
  <si>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</si>
  <si>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</si>
  <si>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</si>
  <si>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</si>
  <si>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</si>
  <si>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</si>
  <si>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</si>
  <si>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</si>
  <si>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</si>
  <si>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</si>
  <si>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</si>
  <si>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</si>
  <si>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</si>
  <si>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</si>
  <si>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</si>
  <si>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</si>
  <si>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</si>
  <si>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</si>
  <si>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</si>
  <si>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</si>
  <si>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</si>
  <si>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</si>
  <si>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</si>
  <si>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</si>
  <si>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</si>
  <si>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</si>
  <si>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</si>
  <si>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</si>
  <si>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</si>
  <si>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</si>
  <si>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</si>
  <si>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</si>
  <si>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</si>
  <si>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</si>
  <si>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</si>
  <si>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</si>
  <si>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</si>
  <si>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</si>
  <si>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</si>
  <si>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</si>
  <si>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</si>
  <si>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</si>
  <si>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</si>
  <si>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</si>
  <si>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</si>
  <si>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</si>
  <si>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</si>
  <si>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</si>
  <si>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</si>
  <si>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</si>
  <si>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</si>
  <si>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</si>
  <si>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</si>
  <si>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</si>
  <si>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</si>
  <si>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</si>
  <si>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</si>
  <si>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</si>
  <si>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</si>
  <si>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</si>
  <si>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</si>
  <si>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</si>
  <si>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</si>
  <si>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</si>
  <si>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</si>
  <si>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</si>
  <si>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</si>
  <si>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</si>
  <si>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</si>
  <si>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</si>
  <si>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</si>
  <si>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</si>
  <si>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</si>
  <si>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</si>
  <si>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</si>
  <si>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</si>
  <si>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</si>
  <si>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</si>
  <si>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</si>
  <si>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</si>
  <si>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</si>
  <si>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</si>
  <si>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</si>
  <si>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</si>
  <si>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</si>
  <si>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</si>
  <si>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</si>
  <si>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</si>
  <si>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</si>
  <si>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</si>
  <si>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</si>
  <si>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</si>
  <si>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</si>
  <si>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</si>
  <si>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</si>
  <si>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</si>
  <si>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</si>
  <si>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</si>
  <si>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</si>
  <si>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</si>
  <si>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</si>
  <si>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</si>
  <si>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</si>
  <si>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</si>
  <si>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</si>
  <si>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</si>
  <si>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</si>
  <si>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</si>
  <si>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</si>
  <si>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</si>
  <si>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</si>
  <si>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</si>
  <si>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</si>
  <si>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</si>
  <si>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</si>
  <si>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</si>
  <si>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</si>
  <si>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</si>
  <si>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</si>
  <si>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</si>
  <si>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</si>
  <si>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</si>
  <si>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</si>
  <si>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</si>
  <si>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</si>
  <si>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</si>
  <si>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</si>
  <si>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</si>
  <si>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</si>
  <si>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</si>
  <si>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</si>
  <si>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</si>
  <si>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</si>
  <si>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</si>
  <si>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</si>
  <si>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</si>
  <si>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</si>
  <si>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</si>
  <si>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</si>
  <si>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</si>
  <si>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</si>
  <si>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</si>
  <si>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</si>
  <si>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</si>
  <si>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</si>
  <si>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</si>
  <si>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</si>
  <si>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</si>
  <si>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</si>
  <si>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</si>
  <si>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</si>
  <si>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</si>
  <si>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</si>
  <si>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</si>
  <si>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</si>
  <si>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</si>
  <si>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</si>
  <si>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</si>
  <si>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</si>
  <si>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</si>
  <si>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</si>
  <si>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</si>
  <si>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</si>
  <si>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</si>
  <si>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</si>
  <si>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</si>
  <si>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</si>
  <si>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</si>
  <si>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</si>
  <si>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</si>
  <si>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</si>
  <si>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</si>
  <si>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</si>
  <si>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</si>
  <si>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</si>
  <si>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</si>
  <si>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</si>
  <si>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</si>
  <si>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</si>
  <si>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</si>
  <si>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</si>
  <si>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</si>
  <si>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</si>
  <si>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</si>
  <si>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</si>
  <si>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</si>
  <si>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</si>
  <si>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</si>
  <si>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</si>
  <si>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</si>
  <si>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</si>
  <si>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</si>
  <si>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</si>
  <si>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</si>
  <si>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</si>
  <si>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</si>
  <si>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</si>
  <si>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</si>
  <si>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</si>
  <si>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</si>
  <si>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</si>
  <si>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</si>
  <si>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</si>
  <si>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</si>
  <si>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</si>
  <si>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</si>
  <si>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</si>
  <si>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</si>
  <si>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</si>
  <si>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</si>
  <si>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</si>
  <si>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</si>
  <si>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</si>
  <si>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</si>
  <si>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</si>
  <si>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</si>
  <si>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</si>
  <si>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</si>
  <si>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</si>
  <si>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</si>
  <si>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</si>
  <si>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</si>
  <si>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</si>
  <si>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</si>
  <si>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</si>
  <si>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</si>
  <si>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</si>
  <si>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</si>
  <si>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</si>
  <si>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</si>
  <si>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</si>
  <si>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</si>
  <si>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</si>
  <si>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</si>
  <si>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</si>
  <si>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</si>
  <si>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</si>
  <si>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</si>
  <si>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</si>
  <si>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</si>
  <si>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</si>
  <si>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</si>
  <si>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</si>
  <si>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</si>
  <si>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</si>
  <si>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</si>
  <si>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</si>
  <si>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</si>
  <si>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</si>
  <si>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</si>
  <si>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</si>
  <si>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</si>
  <si>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</si>
  <si>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</si>
  <si>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</si>
  <si>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</si>
  <si>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</si>
  <si>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</si>
  <si>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</si>
  <si>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</si>
  <si>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</si>
  <si>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</si>
  <si>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</si>
  <si>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</si>
  <si>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</si>
  <si>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</si>
  <si>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</si>
  <si>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</si>
  <si>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</si>
  <si>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</si>
  <si>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</si>
  <si>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</si>
  <si>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</si>
  <si>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</si>
  <si>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</si>
  <si>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</si>
  <si>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</si>
  <si>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</si>
  <si>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</si>
  <si>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</si>
  <si>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</si>
  <si>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</si>
  <si>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</si>
  <si>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</si>
  <si>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</si>
  <si>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</si>
  <si>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</si>
  <si>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</si>
  <si>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</si>
  <si>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</si>
  <si>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</si>
  <si>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</si>
  <si>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</si>
  <si>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</si>
  <si>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</si>
  <si>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</si>
  <si>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</si>
  <si>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</si>
  <si>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</si>
  <si>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</si>
  <si>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</si>
  <si>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</si>
  <si>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</si>
  <si>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</si>
  <si>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</si>
  <si>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</si>
  <si>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</si>
  <si>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</si>
  <si>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</si>
  <si>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</si>
  <si>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</si>
  <si>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</si>
  <si>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</si>
  <si>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</si>
  <si>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</si>
  <si>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</si>
  <si>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</si>
  <si>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</si>
  <si>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</si>
  <si>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</si>
  <si>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</si>
  <si>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</si>
  <si>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</si>
  <si>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</si>
  <si>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</si>
  <si>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</si>
  <si>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</si>
  <si>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</si>
  <si>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</si>
  <si>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</si>
  <si>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</si>
  <si>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</si>
  <si>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</si>
  <si>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</si>
  <si>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</si>
  <si>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</si>
  <si>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</si>
  <si>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</si>
  <si>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</si>
  <si>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</si>
  <si>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</si>
  <si>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</si>
  <si>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</si>
  <si>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</si>
  <si>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</si>
  <si>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</si>
  <si>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</si>
  <si>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</si>
  <si>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</si>
  <si>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</si>
  <si>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</si>
  <si>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</si>
  <si>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</si>
  <si>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</si>
  <si>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</si>
  <si>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</si>
  <si>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</si>
  <si>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</si>
  <si>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</si>
  <si>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</si>
  <si>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</si>
  <si>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</si>
  <si>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</si>
  <si>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</si>
  <si>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</si>
  <si>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</si>
  <si>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</si>
  <si>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</si>
  <si>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</si>
  <si>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</si>
  <si>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</si>
  <si>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</si>
  <si>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</si>
  <si>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</si>
  <si>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</si>
  <si>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</si>
  <si>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</si>
  <si>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</si>
  <si>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</si>
  <si>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</si>
  <si>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</si>
  <si>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</si>
  <si>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</si>
  <si>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</si>
  <si>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</si>
  <si>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</si>
  <si>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</si>
  <si>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</si>
  <si>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</si>
  <si>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</si>
  <si>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</si>
  <si>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</si>
  <si>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</si>
  <si>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</si>
  <si>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</si>
  <si>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</si>
  <si>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</si>
  <si>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</si>
  <si>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</si>
  <si>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</si>
  <si>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</si>
  <si>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</si>
  <si>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</si>
  <si>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</si>
  <si>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</si>
  <si>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</si>
  <si>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</si>
  <si>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</si>
  <si>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</si>
  <si>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</si>
  <si>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</si>
  <si>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</si>
  <si>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</si>
  <si>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</si>
  <si>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</si>
  <si>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</si>
  <si>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</si>
  <si>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</si>
  <si>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</si>
  <si>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</si>
  <si>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</si>
  <si>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</si>
  <si>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</si>
  <si>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</si>
  <si>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</si>
  <si>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</si>
  <si>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</si>
  <si>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</si>
  <si>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</si>
  <si>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</si>
  <si>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</si>
  <si>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</si>
  <si>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</si>
  <si>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</si>
  <si>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</si>
  <si>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</si>
  <si>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</si>
  <si>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</si>
  <si>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</si>
  <si>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</si>
  <si>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</si>
  <si>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</si>
  <si>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</si>
  <si>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</si>
  <si>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</si>
  <si>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</si>
  <si>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</si>
  <si>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</si>
  <si>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</si>
  <si>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</si>
  <si>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</si>
  <si>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</si>
  <si>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</si>
  <si>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</si>
  <si>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</si>
  <si>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</si>
  <si>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</si>
  <si>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</si>
  <si>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</si>
  <si>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</si>
  <si>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</si>
  <si>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</si>
  <si>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</si>
  <si>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</si>
  <si>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</si>
  <si>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</si>
  <si>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</si>
  <si>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</si>
  <si>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</si>
  <si>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</si>
  <si>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</si>
  <si>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</si>
  <si>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</si>
  <si>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</si>
  <si>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</si>
  <si>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</si>
  <si>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</si>
  <si>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</si>
  <si>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</si>
  <si>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</si>
  <si>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</si>
  <si>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</si>
  <si>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</si>
  <si>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</si>
  <si>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</si>
  <si>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</si>
  <si>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</si>
  <si>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</si>
  <si>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</si>
  <si>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</si>
  <si>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</si>
  <si>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</si>
  <si>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</si>
  <si>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</si>
  <si>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</si>
  <si>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</si>
  <si>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</si>
  <si>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</si>
  <si>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</si>
  <si>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</si>
  <si>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</si>
  <si>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</si>
  <si>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</si>
  <si>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</si>
  <si>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</si>
  <si>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</si>
  <si>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</si>
  <si>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</si>
  <si>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</si>
  <si>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</si>
  <si>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</si>
  <si>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</si>
  <si>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</si>
  <si>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</si>
  <si>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</si>
  <si>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</si>
  <si>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</si>
  <si>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</si>
  <si>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</si>
  <si>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</si>
  <si>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</si>
  <si>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</si>
  <si>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</si>
  <si>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</si>
  <si>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</si>
  <si>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</si>
  <si>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</si>
  <si>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</si>
  <si>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</si>
  <si>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</si>
  <si>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</si>
  <si>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</si>
  <si>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</si>
  <si>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</si>
  <si>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</si>
  <si>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</si>
  <si>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</si>
  <si>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</si>
  <si>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</si>
  <si>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</si>
  <si>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</si>
  <si>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</si>
  <si>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</si>
  <si>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</si>
  <si>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</si>
  <si>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</si>
  <si>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</si>
  <si>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</si>
  <si>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</si>
  <si>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</si>
  <si>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</si>
  <si>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</si>
  <si>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</si>
  <si>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</si>
  <si>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</si>
  <si>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</si>
  <si>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</si>
  <si>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</si>
  <si>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</si>
  <si>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</si>
  <si>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</si>
  <si>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</si>
  <si>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</si>
  <si>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</si>
  <si>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</si>
  <si>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</si>
  <si>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</si>
  <si>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</si>
  <si>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</si>
  <si>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</si>
  <si>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</si>
  <si>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</si>
  <si>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</si>
  <si>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</si>
  <si>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</si>
  <si>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</si>
  <si>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</si>
  <si>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</si>
  <si>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</si>
  <si>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</si>
  <si>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</si>
  <si>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</si>
  <si>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</si>
  <si>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</si>
  <si>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</si>
  <si>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</si>
  <si>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</si>
  <si>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</si>
  <si>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</si>
  <si>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</si>
  <si>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</si>
  <si>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</si>
  <si>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</si>
  <si>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</si>
  <si>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</si>
  <si>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</si>
  <si>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</si>
  <si>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</si>
  <si>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</si>
  <si>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</si>
  <si>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</si>
  <si>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</si>
  <si>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</si>
  <si>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</si>
  <si>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</si>
  <si>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</si>
  <si>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</si>
  <si>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</si>
  <si>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</si>
  <si>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</si>
  <si>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</si>
  <si>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</si>
  <si>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</si>
  <si>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</si>
  <si>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</si>
  <si>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</si>
  <si>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</si>
  <si>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</si>
  <si>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</si>
  <si>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</si>
  <si>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</si>
  <si>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</si>
  <si>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</si>
  <si>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</si>
  <si>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</si>
  <si>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</si>
  <si>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</si>
  <si>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</si>
  <si>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</si>
  <si>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</si>
  <si>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</si>
  <si>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</si>
  <si>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</si>
  <si>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</si>
  <si>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</si>
  <si>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</si>
  <si>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</si>
  <si>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</si>
  <si>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</si>
  <si>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</si>
  <si>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</si>
  <si>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</si>
  <si>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</si>
  <si>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</si>
  <si>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</si>
  <si>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</si>
  <si>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</si>
  <si>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</si>
  <si>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</si>
  <si>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</si>
  <si>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</si>
  <si>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</si>
  <si>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</si>
  <si>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</si>
  <si>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</si>
  <si>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</si>
  <si>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</si>
  <si>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</si>
  <si>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</si>
  <si>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</si>
  <si>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</si>
  <si>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</si>
  <si>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</si>
  <si>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</si>
  <si>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</si>
  <si>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</si>
  <si>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</si>
  <si>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</si>
  <si>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</si>
  <si>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</si>
  <si>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</si>
  <si>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</si>
  <si>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</si>
  <si>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</si>
  <si>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</si>
  <si>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</si>
  <si>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</si>
  <si>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</si>
  <si>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</si>
  <si>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</si>
  <si>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</si>
  <si>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</si>
  <si>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</si>
  <si>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</si>
  <si>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</si>
  <si>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</si>
  <si>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</si>
  <si>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</si>
  <si>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</si>
  <si>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</si>
  <si>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</si>
  <si>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</si>
  <si>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</si>
  <si>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</si>
  <si>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</si>
  <si>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</si>
  <si>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</si>
  <si>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</si>
  <si>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</si>
  <si>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</si>
  <si>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</si>
  <si>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</si>
  <si>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</si>
  <si>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</si>
  <si>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</si>
  <si>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</si>
  <si>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</si>
  <si>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</si>
  <si>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</si>
  <si>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</si>
  <si>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</si>
  <si>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</si>
  <si>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</si>
  <si>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</si>
  <si>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</si>
  <si>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</si>
  <si>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</si>
  <si>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</si>
  <si>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</si>
  <si>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</si>
  <si>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</si>
  <si>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</si>
  <si>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</si>
  <si>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</si>
  <si>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</si>
  <si>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</si>
  <si>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</si>
  <si>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</si>
  <si>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</si>
  <si>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</si>
  <si>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</si>
  <si>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</si>
  <si>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</si>
  <si>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</si>
  <si>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</si>
  <si>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</si>
  <si>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</si>
  <si>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</si>
  <si>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</si>
  <si>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</si>
  <si>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</si>
  <si>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</si>
  <si>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</si>
  <si>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</si>
  <si>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</si>
  <si>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</si>
  <si>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</si>
  <si>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</si>
  <si>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</si>
  <si>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</si>
  <si>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</si>
  <si>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</si>
  <si>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</si>
  <si>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</si>
  <si>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</si>
  <si>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</si>
  <si>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</si>
  <si>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</si>
  <si>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</si>
  <si>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</si>
  <si>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</si>
  <si>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</si>
  <si>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</si>
  <si>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</si>
  <si>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</si>
  <si>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</si>
  <si>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</si>
  <si>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</si>
  <si>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</si>
  <si>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</si>
  <si>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</si>
  <si>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</si>
  <si>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</si>
  <si>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</si>
  <si>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</si>
  <si>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</si>
  <si>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</si>
  <si>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</si>
  <si>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</si>
  <si>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</si>
  <si>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</si>
  <si>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</si>
  <si>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</si>
  <si>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</si>
  <si>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</si>
  <si>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</si>
  <si>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</si>
  <si>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</si>
  <si>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</si>
  <si>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</si>
  <si>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</si>
  <si>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</si>
  <si>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</si>
  <si>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</si>
  <si>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</si>
  <si>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</si>
  <si>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</si>
  <si>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</si>
  <si>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</si>
  <si>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</si>
  <si>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</si>
  <si>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</si>
  <si>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</si>
  <si>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</si>
  <si>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</si>
  <si>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</si>
  <si>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</si>
  <si>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</si>
  <si>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</si>
  <si>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</si>
  <si>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</si>
  <si>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</si>
  <si>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</si>
  <si>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</si>
  <si>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</si>
  <si>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</si>
  <si>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</si>
  <si>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</si>
  <si>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</si>
  <si>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</si>
  <si>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</si>
  <si>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</si>
  <si>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</si>
  <si>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</si>
  <si>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</si>
  <si>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</si>
  <si>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</si>
  <si>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</si>
  <si>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</si>
  <si>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</si>
  <si>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</si>
  <si>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</si>
  <si>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</si>
  <si>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</si>
  <si>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</si>
  <si>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</si>
  <si>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</si>
  <si>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</si>
  <si>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</si>
  <si>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</si>
  <si>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</si>
  <si>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</si>
  <si>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</si>
  <si>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</si>
  <si>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</si>
  <si>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</si>
  <si>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</si>
  <si>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</si>
  <si>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</si>
  <si>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</si>
  <si>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</si>
  <si>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</si>
  <si>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</si>
  <si>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</si>
  <si>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</si>
  <si>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</si>
  <si>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</si>
  <si>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</si>
  <si>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</si>
  <si>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</si>
  <si>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</si>
  <si>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</si>
  <si>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</si>
  <si>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</si>
  <si>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</si>
  <si>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</si>
  <si>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</si>
  <si>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</si>
  <si>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</si>
  <si>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</si>
  <si>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</si>
  <si>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</si>
  <si>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</si>
  <si>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</si>
  <si>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</si>
  <si>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</si>
  <si>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</si>
  <si>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</si>
  <si>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</si>
  <si>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</si>
  <si>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</si>
  <si>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</si>
  <si>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</si>
  <si>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</si>
  <si>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</si>
  <si>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</si>
  <si>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</si>
  <si>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</si>
  <si>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</si>
  <si>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</si>
  <si>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</si>
  <si>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</si>
  <si>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</si>
  <si>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</si>
  <si>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</si>
  <si>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</si>
  <si>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</si>
  <si>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</si>
  <si>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</si>
  <si>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</si>
  <si>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</si>
  <si>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</si>
  <si>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</si>
  <si>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</si>
  <si>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</si>
  <si>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</si>
  <si>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</si>
  <si>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</si>
  <si>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</si>
  <si>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</si>
  <si>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</si>
  <si>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</si>
  <si>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</si>
  <si>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</si>
  <si>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</si>
  <si>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</si>
  <si>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</si>
  <si>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</si>
  <si>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</si>
  <si>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</si>
  <si>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</si>
  <si>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</si>
  <si>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</si>
  <si>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</si>
  <si>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</si>
  <si>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</si>
  <si>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</si>
  <si>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</si>
  <si>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</si>
  <si>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</si>
  <si>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</si>
  <si>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</si>
  <si>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</si>
  <si>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</si>
  <si>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</si>
  <si>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</si>
  <si>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</si>
  <si>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</si>
  <si>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</si>
  <si>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</si>
  <si>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</si>
  <si>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</si>
  <si>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</si>
  <si>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</si>
  <si>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</si>
  <si>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</si>
  <si>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</si>
  <si>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</si>
  <si>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</si>
  <si>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</si>
  <si>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</si>
  <si>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</si>
  <si>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</si>
  <si>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</si>
  <si>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</si>
  <si>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</si>
  <si>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</si>
  <si>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</si>
  <si>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</si>
  <si>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</si>
  <si>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</si>
  <si>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</si>
  <si>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</si>
  <si>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</si>
  <si>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</si>
  <si>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</si>
  <si>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</si>
  <si>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</si>
  <si>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</si>
  <si>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</si>
  <si>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</si>
  <si>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</si>
  <si>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</si>
  <si>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</si>
  <si>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</si>
  <si>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</si>
  <si>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</si>
  <si>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</si>
  <si>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</si>
  <si>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</si>
  <si>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</si>
  <si>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</si>
  <si>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</si>
  <si>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</si>
  <si>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</si>
  <si>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</si>
  <si>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</si>
  <si>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</si>
  <si>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</si>
  <si>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</si>
  <si>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</si>
  <si>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</si>
  <si>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</si>
  <si>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</si>
  <si>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</si>
  <si>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</si>
  <si>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</si>
  <si>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</si>
  <si>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</si>
  <si>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</si>
  <si>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</si>
  <si>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</si>
  <si>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</si>
  <si>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</si>
  <si>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</si>
  <si>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</si>
  <si>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</si>
  <si>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</si>
  <si>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</si>
  <si>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</si>
  <si>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</si>
  <si>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</si>
  <si>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</si>
  <si>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</si>
  <si>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</si>
  <si>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</si>
  <si>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</si>
  <si>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</si>
  <si>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</si>
  <si>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</si>
  <si>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</si>
  <si>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</si>
  <si>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</si>
  <si>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</si>
  <si>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</si>
  <si>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</si>
  <si>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</si>
  <si>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</si>
  <si>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</si>
  <si>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</si>
  <si>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</si>
  <si>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</si>
  <si>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</si>
  <si>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</si>
  <si>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</si>
  <si>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</si>
  <si>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</si>
  <si>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</si>
  <si>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</si>
  <si>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</si>
  <si>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</si>
  <si>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</si>
  <si>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</si>
  <si>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</si>
  <si>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</si>
  <si>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</si>
  <si>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</si>
  <si>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</si>
  <si>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</si>
  <si>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</si>
  <si>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</si>
  <si>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</si>
  <si>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</si>
  <si>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</si>
  <si>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</si>
  <si>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</si>
  <si>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</si>
  <si>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</si>
  <si>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</si>
  <si>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</si>
  <si>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</si>
  <si>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</si>
  <si>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</si>
  <si>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</si>
  <si>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</si>
  <si>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</si>
  <si>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</si>
  <si>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</si>
  <si>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</si>
  <si>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</si>
  <si>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</si>
  <si>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</si>
  <si>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</si>
  <si>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</si>
  <si>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</si>
  <si>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</si>
  <si>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</si>
  <si>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</si>
  <si>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</si>
  <si>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</si>
  <si>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</si>
  <si>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</si>
  <si>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</si>
  <si>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</si>
  <si>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</si>
  <si>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</si>
  <si>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</si>
  <si>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</si>
  <si>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</si>
  <si>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</si>
  <si>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</si>
  <si>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</si>
  <si>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</si>
  <si>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</si>
  <si>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</si>
  <si>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</si>
  <si>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</si>
  <si>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</si>
  <si>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</si>
  <si>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</si>
  <si>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</si>
  <si>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</si>
  <si>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</si>
  <si>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</si>
  <si>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</si>
  <si>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</si>
  <si>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</si>
  <si>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</si>
  <si>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</si>
  <si>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</si>
  <si>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</si>
  <si>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</si>
  <si>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</si>
  <si>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</si>
  <si>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</si>
  <si>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</si>
  <si>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</si>
  <si>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</si>
  <si>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</si>
  <si>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</si>
  <si>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</si>
  <si>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</si>
  <si>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</si>
  <si>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</si>
  <si>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</si>
  <si>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</si>
  <si>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</si>
  <si>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</si>
  <si>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</si>
  <si>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</si>
  <si>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</si>
  <si>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</si>
  <si>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</si>
  <si>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</si>
  <si>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</si>
  <si>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</si>
  <si>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</si>
  <si>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</si>
  <si>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</si>
  <si>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</si>
  <si>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</si>
  <si>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</si>
  <si>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</si>
  <si>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</si>
  <si>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</si>
  <si>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</si>
  <si>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</si>
  <si>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</si>
  <si>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</si>
  <si>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</si>
  <si>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</si>
  <si>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</si>
  <si>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</si>
  <si>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</si>
  <si>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</si>
  <si>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</si>
  <si>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</si>
  <si>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</si>
  <si>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</si>
  <si>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</si>
  <si>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</si>
  <si>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</si>
  <si>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</si>
  <si>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</si>
  <si>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</si>
  <si>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</si>
  <si>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</si>
  <si>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</si>
  <si>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</si>
  <si>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</si>
  <si>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</si>
  <si>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</si>
  <si>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</si>
  <si>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</si>
  <si>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</si>
  <si>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</si>
  <si>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</si>
  <si>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</si>
  <si>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</si>
  <si>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</si>
  <si>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</si>
  <si>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</si>
  <si>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</si>
  <si>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</si>
  <si>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</si>
  <si>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</si>
  <si>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</si>
  <si>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</si>
  <si>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</si>
  <si>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</si>
  <si>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</si>
  <si>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</si>
  <si>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</si>
  <si>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</si>
  <si>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</si>
  <si>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</si>
  <si>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</si>
  <si>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</si>
  <si>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</si>
  <si>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</si>
  <si>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</si>
  <si>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</si>
  <si>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</si>
  <si>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</si>
  <si>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</si>
  <si>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</si>
  <si>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</si>
  <si>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</si>
  <si>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</si>
  <si>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</si>
  <si>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</si>
  <si>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</si>
  <si>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</si>
  <si>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</si>
  <si>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</si>
  <si>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</si>
  <si>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</si>
  <si>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</si>
  <si>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</si>
  <si>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</si>
  <si>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</si>
  <si>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</si>
  <si>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</si>
  <si>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</si>
  <si>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</si>
  <si>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</si>
  <si>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</si>
  <si>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</si>
  <si>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</si>
  <si>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</si>
  <si>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</si>
  <si>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</si>
  <si>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</si>
  <si>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</si>
  <si>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</si>
  <si>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</si>
  <si>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</si>
  <si>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</si>
  <si>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</si>
  <si>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</si>
  <si>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</si>
  <si>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</si>
  <si>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</si>
  <si>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</si>
  <si>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</si>
  <si>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</si>
  <si>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</si>
  <si>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</si>
  <si>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</si>
  <si>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</si>
  <si>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</si>
  <si>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</si>
  <si>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</si>
  <si>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</si>
  <si>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</si>
  <si>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</si>
  <si>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</si>
  <si>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</si>
  <si>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</si>
  <si>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</si>
  <si>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</si>
  <si>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</si>
  <si>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</si>
  <si>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</si>
  <si>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</si>
  <si>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</si>
  <si>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</si>
  <si>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</si>
  <si>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</si>
  <si>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</si>
  <si>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</si>
  <si>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</si>
  <si>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</si>
  <si>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</si>
  <si>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</si>
  <si>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</si>
  <si>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</si>
  <si>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</si>
  <si>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</si>
  <si>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</si>
  <si>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</si>
  <si>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</si>
  <si>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</si>
  <si>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</si>
  <si>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</si>
  <si>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</si>
  <si>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</si>
  <si>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</si>
  <si>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</si>
  <si>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</si>
  <si>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</si>
  <si>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</si>
  <si>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</si>
  <si>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</si>
  <si>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</si>
  <si>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</si>
  <si>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</si>
  <si>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</si>
  <si>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</si>
  <si>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</si>
  <si>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</si>
  <si>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</si>
  <si>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</si>
  <si>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</si>
  <si>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</si>
  <si>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</si>
  <si>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</si>
  <si>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</si>
  <si>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</si>
  <si>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</si>
  <si>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</si>
  <si>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</si>
  <si>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</si>
  <si>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</si>
  <si>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</si>
  <si>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</si>
  <si>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</si>
  <si>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</si>
  <si>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</si>
  <si>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</si>
  <si>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</si>
  <si>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</si>
  <si>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</si>
  <si>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</si>
  <si>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</si>
  <si>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</si>
  <si>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</si>
  <si>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</si>
  <si>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</si>
  <si>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</si>
  <si>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</si>
  <si>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</si>
  <si>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</si>
  <si>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</si>
  <si>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</si>
  <si>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</si>
  <si>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</si>
  <si>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</si>
  <si>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</si>
  <si>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</si>
  <si>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</si>
  <si>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</si>
  <si>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</si>
  <si>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</si>
  <si>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</si>
  <si>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</si>
  <si>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</si>
  <si>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</si>
  <si>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</si>
  <si>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</si>
  <si>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</si>
  <si>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</si>
  <si>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</si>
  <si>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</si>
  <si>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</si>
  <si>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</si>
  <si>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</si>
  <si>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</si>
  <si>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</si>
  <si>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</si>
  <si>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</si>
  <si>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</si>
  <si>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</si>
  <si>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</si>
  <si>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</si>
  <si>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</si>
  <si>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</si>
  <si>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</si>
  <si>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</si>
  <si>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</si>
  <si>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</si>
  <si>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</si>
  <si>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</si>
  <si>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</si>
  <si>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</si>
  <si>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</si>
  <si>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</si>
  <si>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</si>
  <si>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</si>
  <si>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</si>
  <si>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</si>
  <si>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</si>
  <si>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</si>
  <si>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</si>
  <si>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</si>
  <si>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</si>
  <si>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</si>
  <si>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</si>
  <si>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</si>
  <si>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</si>
  <si>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</si>
  <si>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</si>
  <si>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</si>
  <si>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</si>
  <si>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</si>
  <si>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</si>
  <si>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</si>
  <si>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</si>
  <si>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</si>
  <si>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</si>
  <si>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</si>
  <si>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</si>
  <si>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</si>
  <si>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</si>
  <si>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</si>
  <si>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</si>
  <si>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</si>
  <si>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</si>
  <si>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</si>
  <si>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</si>
  <si>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</si>
  <si>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</si>
  <si>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</si>
  <si>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</si>
  <si>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</si>
  <si>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</si>
  <si>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</si>
  <si>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</si>
  <si>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</si>
  <si>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</si>
  <si>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</si>
  <si>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</si>
  <si>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</si>
  <si>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</si>
  <si>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</si>
  <si>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</si>
  <si>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</si>
  <si>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</si>
  <si>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</si>
  <si>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</si>
  <si>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</si>
  <si>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</si>
  <si>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</si>
  <si>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</si>
  <si>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</si>
  <si>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</si>
  <si>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</si>
  <si>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</si>
  <si>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</si>
  <si>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</si>
  <si>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</si>
  <si>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</si>
  <si>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</si>
  <si>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</si>
  <si>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</si>
  <si>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</si>
  <si>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</si>
  <si>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</si>
  <si>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</si>
  <si>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</si>
  <si>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</si>
  <si>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</si>
  <si>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</si>
  <si>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</si>
  <si>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</si>
  <si>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</si>
  <si>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</si>
  <si>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</si>
  <si>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</si>
  <si>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</si>
  <si>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</si>
  <si>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</si>
  <si>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</si>
  <si>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</si>
  <si>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</si>
  <si>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</si>
  <si>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</si>
  <si>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</si>
  <si>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</si>
  <si>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</si>
  <si>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</si>
  <si>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</si>
  <si>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</si>
  <si>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</si>
  <si>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</si>
  <si>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</si>
  <si>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</si>
  <si>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</si>
  <si>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</si>
  <si>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</si>
  <si>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</si>
  <si>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</si>
  <si>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</si>
  <si>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</si>
  <si>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</si>
  <si>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</si>
  <si>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</si>
  <si>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</si>
  <si>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</si>
  <si>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</si>
  <si>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</si>
  <si>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</si>
  <si>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</si>
  <si>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</si>
  <si>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</si>
  <si>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</si>
  <si>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</si>
  <si>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</si>
  <si>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</si>
  <si>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</si>
  <si>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</si>
  <si>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</si>
  <si>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</si>
  <si>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</si>
  <si>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</si>
  <si>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</si>
  <si>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</si>
  <si>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</si>
  <si>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</si>
  <si>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</si>
  <si>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</si>
  <si>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</si>
  <si>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</si>
  <si>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</si>
  <si>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</si>
  <si>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</si>
  <si>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</si>
  <si>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</si>
  <si>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</si>
  <si>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</si>
  <si>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</si>
  <si>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</si>
  <si>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</si>
  <si>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</si>
  <si>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</si>
  <si>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</si>
  <si>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</si>
  <si>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</si>
  <si>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</si>
  <si>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</si>
  <si>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</si>
  <si>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</si>
  <si>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</si>
  <si>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</si>
  <si>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</si>
  <si>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</si>
  <si>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</si>
  <si>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</si>
  <si>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</si>
  <si>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</si>
  <si>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</si>
  <si>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</si>
  <si>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</si>
  <si>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</si>
  <si>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</si>
  <si>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</si>
  <si>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</si>
  <si>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</si>
  <si>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</si>
  <si>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</si>
  <si>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</si>
  <si>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</si>
  <si>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</si>
  <si>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</si>
  <si>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</si>
  <si>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</si>
  <si>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</si>
  <si>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</si>
  <si>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</si>
  <si>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</si>
  <si>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</si>
  <si>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</si>
  <si>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</si>
  <si>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</si>
  <si>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</si>
  <si>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</si>
  <si>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</si>
  <si>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</si>
  <si>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</si>
  <si>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</si>
  <si>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</si>
  <si>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</si>
  <si>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</si>
  <si>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</si>
  <si>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</si>
  <si>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</si>
  <si>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</si>
  <si>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</si>
  <si>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</si>
  <si>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</si>
  <si>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</si>
  <si>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</si>
  <si>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</si>
  <si>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</si>
  <si>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</si>
  <si>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</si>
  <si>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</si>
  <si>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</si>
  <si>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</si>
  <si>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</si>
  <si>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</si>
  <si>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</si>
  <si>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</si>
  <si>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</si>
  <si>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</si>
  <si>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</si>
  <si>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</si>
  <si>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</si>
  <si>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</si>
  <si>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</si>
  <si>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</si>
  <si>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</si>
  <si>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</si>
  <si>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</si>
  <si>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</si>
  <si>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</si>
  <si>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</si>
  <si>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</si>
  <si>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</si>
  <si>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</si>
  <si>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</si>
  <si>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</si>
  <si>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</si>
  <si>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</si>
  <si>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</si>
  <si>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</si>
  <si>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</si>
  <si>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</si>
  <si>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</si>
  <si>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</si>
  <si>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</si>
  <si>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</si>
  <si>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</si>
  <si>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</si>
  <si>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</si>
  <si>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</si>
  <si>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</si>
  <si>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</si>
  <si>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</si>
  <si>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</si>
  <si>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</si>
  <si>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</si>
  <si>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</si>
  <si>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</si>
  <si>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</si>
  <si>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</si>
  <si>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</si>
  <si>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</si>
  <si>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</si>
  <si>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</si>
  <si>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</si>
  <si>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</si>
  <si>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</si>
  <si>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</si>
  <si>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</si>
  <si>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</si>
  <si>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</si>
  <si>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</si>
  <si>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</si>
  <si>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</si>
  <si>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</si>
  <si>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</si>
  <si>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</si>
  <si>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</si>
  <si>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</si>
  <si>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</si>
  <si>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</si>
  <si>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</si>
  <si>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</si>
  <si>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</si>
  <si>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</si>
  <si>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</si>
  <si>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</si>
  <si>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</si>
  <si>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</si>
  <si>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</si>
  <si>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</si>
  <si>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</si>
  <si>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</si>
  <si>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</si>
  <si>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</si>
  <si>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</si>
  <si>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</si>
  <si>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</si>
  <si>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</si>
  <si>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</si>
  <si>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</si>
  <si>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</si>
  <si>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</si>
  <si>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</si>
  <si>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</si>
  <si>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</si>
  <si>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</si>
  <si>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</si>
  <si>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</si>
  <si>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</si>
  <si>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</si>
  <si>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</si>
  <si>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</si>
  <si>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</si>
  <si>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</si>
  <si>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</si>
  <si>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</si>
  <si>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</si>
  <si>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</si>
  <si>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</si>
  <si>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</si>
  <si>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</si>
  <si>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</si>
  <si>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</si>
  <si>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</si>
  <si>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</si>
  <si>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</si>
  <si>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</si>
  <si>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</si>
  <si>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</si>
  <si>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</si>
  <si>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</si>
  <si>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</si>
  <si>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</si>
  <si>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</si>
  <si>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</si>
  <si>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</si>
  <si>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</si>
  <si>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</si>
  <si>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</si>
  <si>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</si>
  <si>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</si>
  <si>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</si>
  <si>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</si>
  <si>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</si>
  <si>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</si>
  <si>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</si>
  <si>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</si>
  <si>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</si>
  <si>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</si>
  <si>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</si>
  <si>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</si>
  <si>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</si>
  <si>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</si>
  <si>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</si>
  <si>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</si>
  <si>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</si>
  <si>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</si>
  <si>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</si>
  <si>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</si>
  <si>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</si>
  <si>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</si>
  <si>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</si>
  <si>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</si>
  <si>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</si>
  <si>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</si>
  <si>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</si>
  <si>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</si>
  <si>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</si>
  <si>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</si>
  <si>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</si>
  <si>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</si>
  <si>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</si>
  <si>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</si>
  <si>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</si>
  <si>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</si>
  <si>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</si>
  <si>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</si>
  <si>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</si>
  <si>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</si>
  <si>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</si>
  <si>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</si>
  <si>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</si>
  <si>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</si>
  <si>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</si>
  <si>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</si>
  <si>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</si>
  <si>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</si>
  <si>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</si>
  <si>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</si>
  <si>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</si>
  <si>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</si>
  <si>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</si>
  <si>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</si>
  <si>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</si>
  <si>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</si>
  <si>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</si>
  <si>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</si>
  <si>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</si>
  <si>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</si>
  <si>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</si>
  <si>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</si>
  <si>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</si>
  <si>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</si>
  <si>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</si>
  <si>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</si>
  <si>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</si>
  <si>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</si>
  <si>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</si>
  <si>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</si>
  <si>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</si>
  <si>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</si>
  <si>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</si>
  <si>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</si>
  <si>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</si>
  <si>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</si>
  <si>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</si>
  <si>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</si>
  <si>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</si>
  <si>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</si>
  <si>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</si>
  <si>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</si>
  <si>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</si>
  <si>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</si>
  <si>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</si>
  <si>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</si>
  <si>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</si>
  <si>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</si>
  <si>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</si>
  <si>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</si>
  <si>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</si>
  <si>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</si>
  <si>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</si>
  <si>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</si>
  <si>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</si>
  <si>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</si>
  <si>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</si>
  <si>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</si>
  <si>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</si>
  <si>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</si>
  <si>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</si>
  <si>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</si>
  <si>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</si>
  <si>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</si>
  <si>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</si>
  <si>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</si>
  <si>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</si>
  <si>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</si>
  <si>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</si>
  <si>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</si>
  <si>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</si>
  <si>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</si>
  <si>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</si>
  <si>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</si>
  <si>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</si>
  <si>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</si>
  <si>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</si>
  <si>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</si>
  <si>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</si>
  <si>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</si>
  <si>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</si>
  <si>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</si>
  <si>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</si>
  <si>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</si>
  <si>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</si>
  <si>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</si>
  <si>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</si>
  <si>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</si>
  <si>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</si>
  <si>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</si>
  <si>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</si>
  <si>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</si>
  <si>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</si>
  <si>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</si>
  <si>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</si>
  <si>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</si>
  <si>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</si>
  <si>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</si>
  <si>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</si>
  <si>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</si>
  <si>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</si>
  <si>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</si>
  <si>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</si>
  <si>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</si>
  <si>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</si>
  <si>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</si>
  <si>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</si>
  <si>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</si>
  <si>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</si>
  <si>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</si>
  <si>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</si>
  <si>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</si>
  <si>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</si>
  <si>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</si>
  <si>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</si>
  <si>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</si>
  <si>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</si>
  <si>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</si>
  <si>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</si>
  <si>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</si>
  <si>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</si>
  <si>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</si>
  <si>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</si>
  <si>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</si>
  <si>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</si>
  <si>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</si>
  <si>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</si>
  <si>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</si>
  <si>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</si>
  <si>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</si>
  <si>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</si>
  <si>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</si>
  <si>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</si>
  <si>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</si>
  <si>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</si>
  <si>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</si>
  <si>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</si>
  <si>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</si>
  <si>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</si>
  <si>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</si>
  <si>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</si>
  <si>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</si>
  <si>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</si>
  <si>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</si>
  <si>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</si>
  <si>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</si>
  <si>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</si>
  <si>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</si>
  <si>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</si>
  <si>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</si>
  <si>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</si>
  <si>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</si>
  <si>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</si>
  <si>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</si>
  <si>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</si>
  <si>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</si>
  <si>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</si>
  <si>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</si>
  <si>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</si>
  <si>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</si>
  <si>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</si>
  <si>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</si>
  <si>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</si>
  <si>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</si>
  <si>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</si>
  <si>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</si>
  <si>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</si>
  <si>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</si>
  <si>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</si>
  <si>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</si>
  <si>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</si>
  <si>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</si>
  <si>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</si>
  <si>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</si>
  <si>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</si>
  <si>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</si>
  <si>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</si>
  <si>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</si>
  <si>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</si>
  <si>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</si>
  <si>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</si>
  <si>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</si>
  <si>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</si>
  <si>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</si>
  <si>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</si>
  <si>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</si>
  <si>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</si>
  <si>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</si>
  <si>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</si>
  <si>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</si>
  <si>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</si>
  <si>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</si>
  <si>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</si>
  <si>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</si>
  <si>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</si>
  <si>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</si>
  <si>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</si>
  <si>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</si>
  <si>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</si>
  <si>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</si>
  <si>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</si>
  <si>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</si>
  <si>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</si>
  <si>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</si>
  <si>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</si>
  <si>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</si>
  <si>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</si>
  <si>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</si>
  <si>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</si>
  <si>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</si>
  <si>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</si>
  <si>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</si>
  <si>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</si>
  <si>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</si>
  <si>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</si>
  <si>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</si>
  <si>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</si>
  <si>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</si>
  <si>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</si>
  <si>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</si>
  <si>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</si>
  <si>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</si>
  <si>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</si>
  <si>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</si>
  <si>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</si>
  <si>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</si>
  <si>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</si>
  <si>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</si>
  <si>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</si>
  <si>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</si>
  <si>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</si>
  <si>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</si>
  <si>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</si>
  <si>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</si>
  <si>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</si>
  <si>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</si>
  <si>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</si>
  <si>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</si>
  <si>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</si>
  <si>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</si>
  <si>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</si>
  <si>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</si>
  <si>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</si>
  <si>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</si>
  <si>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</si>
  <si>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</si>
  <si>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</si>
  <si>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</si>
  <si>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</si>
  <si>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</si>
  <si>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</si>
  <si>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</si>
  <si>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</si>
  <si>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</si>
  <si>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</si>
  <si>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</si>
  <si>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</si>
  <si>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</si>
  <si>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</si>
  <si>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</si>
  <si>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</si>
  <si>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</si>
  <si>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</si>
  <si>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</si>
  <si>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</si>
  <si>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</si>
  <si>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</si>
  <si>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</si>
  <si>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</si>
  <si>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</si>
  <si>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</si>
  <si>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</si>
  <si>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</si>
  <si>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</si>
  <si>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</si>
  <si>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</si>
  <si>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</si>
  <si>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</si>
  <si>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</si>
  <si>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</si>
  <si>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</si>
  <si>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</si>
  <si>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</si>
  <si>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</si>
  <si>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</si>
  <si>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</si>
  <si>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</si>
  <si>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</si>
  <si>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</si>
  <si>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</si>
  <si>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</si>
  <si>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</si>
  <si>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</si>
  <si>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</si>
  <si>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</si>
  <si>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</si>
  <si>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</si>
  <si>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</si>
  <si>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</si>
  <si>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</si>
  <si>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</si>
  <si>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</si>
  <si>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</si>
  <si>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</si>
  <si>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</si>
  <si>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</si>
  <si>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</si>
  <si>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</si>
  <si>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</si>
  <si>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</si>
  <si>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</si>
  <si>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</si>
  <si>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</si>
  <si>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</si>
  <si>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</si>
  <si>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</si>
  <si>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</si>
  <si>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</si>
  <si>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</si>
  <si>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</si>
  <si>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</si>
  <si>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</si>
  <si>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</si>
  <si>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</si>
  <si>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</si>
  <si>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</si>
  <si>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</si>
  <si>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</si>
  <si>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</si>
  <si>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</si>
  <si>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</si>
  <si>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</si>
  <si>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</si>
  <si>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</si>
  <si>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</si>
  <si>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</si>
  <si>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</si>
  <si>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</si>
  <si>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</si>
  <si>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</si>
  <si>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</si>
  <si>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</si>
  <si>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</si>
  <si>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</si>
  <si>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</si>
  <si>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</si>
  <si>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</si>
  <si>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</si>
  <si>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</si>
  <si>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</si>
  <si>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</si>
  <si>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</si>
  <si>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</si>
  <si>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</si>
  <si>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</si>
  <si>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</si>
  <si>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</si>
  <si>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</si>
  <si>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</si>
  <si>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</si>
  <si>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</si>
  <si>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</si>
  <si>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</si>
  <si>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</si>
  <si>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</si>
  <si>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</si>
  <si>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</si>
  <si>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</si>
  <si>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</si>
  <si>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</si>
  <si>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</si>
  <si>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</si>
  <si>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</si>
  <si>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</si>
  <si>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</si>
  <si>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</si>
  <si>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</si>
  <si>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</si>
  <si>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</si>
  <si>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</si>
  <si>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</si>
  <si>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</si>
  <si>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</si>
  <si>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</si>
  <si>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</si>
  <si>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</si>
  <si>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</si>
  <si>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</si>
  <si>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</si>
  <si>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</si>
  <si>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</si>
  <si>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</si>
  <si>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</si>
  <si>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</si>
  <si>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</si>
  <si>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</si>
  <si>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</si>
  <si>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</si>
  <si>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</si>
  <si>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</si>
  <si>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</si>
  <si>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</si>
  <si>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</si>
  <si>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</si>
  <si>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</si>
  <si>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</si>
  <si>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</si>
  <si>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</si>
  <si>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</si>
  <si>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</si>
  <si>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</si>
  <si>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</si>
  <si>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</si>
  <si>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</si>
  <si>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</si>
  <si>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</si>
  <si>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</si>
  <si>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</si>
  <si>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</si>
  <si>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</si>
  <si>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</si>
  <si>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</si>
  <si>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</si>
  <si>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</si>
  <si>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</si>
  <si>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</si>
  <si>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</si>
  <si>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</si>
  <si>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</si>
  <si>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</si>
  <si>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</si>
  <si>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</si>
  <si>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</si>
  <si>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</si>
  <si>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</si>
  <si>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</si>
  <si>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</si>
  <si>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</si>
  <si>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</si>
  <si>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</si>
  <si>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</si>
  <si>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</si>
  <si>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</si>
  <si>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</si>
  <si>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</si>
  <si>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</si>
  <si>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</si>
  <si>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</si>
  <si>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</si>
  <si>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</si>
  <si>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</si>
  <si>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</si>
  <si>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</si>
  <si>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</si>
  <si>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</si>
  <si>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</si>
  <si>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</si>
  <si>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</si>
  <si>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</si>
  <si>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</si>
  <si>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</si>
  <si>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</si>
  <si>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</si>
  <si>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</si>
  <si>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</si>
  <si>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</si>
  <si>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</si>
  <si>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</si>
  <si>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</si>
  <si>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</si>
  <si>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</si>
  <si>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</si>
  <si>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</si>
  <si>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</si>
  <si>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</si>
  <si>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</si>
  <si>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</si>
  <si>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</si>
  <si>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</si>
  <si>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</si>
  <si>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</si>
  <si>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</si>
  <si>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</si>
  <si>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</si>
  <si>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</si>
  <si>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</si>
  <si>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</si>
  <si>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</si>
  <si>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</si>
  <si>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</si>
  <si>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</si>
  <si>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</si>
  <si>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</si>
  <si>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</si>
  <si>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</si>
  <si>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</si>
  <si>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</si>
  <si>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</si>
  <si>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</si>
  <si>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</si>
  <si>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</si>
  <si>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</si>
  <si>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</si>
  <si>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</si>
  <si>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</si>
  <si>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</si>
  <si>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</si>
  <si>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</si>
  <si>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</si>
  <si>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</si>
  <si>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</si>
  <si>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</si>
  <si>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</si>
  <si>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</si>
  <si>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</si>
  <si>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</si>
  <si>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</si>
  <si>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</si>
  <si>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</si>
  <si>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</si>
  <si>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</si>
  <si>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</si>
  <si>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</si>
  <si>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</si>
  <si>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</si>
  <si>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</si>
  <si>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</si>
  <si>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</si>
  <si>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</si>
  <si>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</si>
  <si>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</si>
  <si>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</si>
  <si>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</si>
  <si>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</si>
  <si>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</si>
  <si>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</si>
  <si>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</si>
  <si>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</si>
  <si>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</si>
  <si>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</si>
  <si>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</si>
  <si>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</si>
  <si>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</si>
  <si>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</si>
  <si>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</si>
  <si>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</si>
  <si>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</si>
  <si>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</si>
  <si>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</si>
  <si>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</si>
  <si>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</si>
  <si>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</si>
  <si>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</si>
  <si>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</si>
  <si>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</si>
  <si>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</si>
  <si>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</si>
  <si>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</si>
  <si>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</si>
  <si>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</si>
  <si>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</si>
  <si>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</si>
  <si>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</si>
  <si>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</si>
  <si>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</si>
  <si>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</si>
  <si>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</si>
  <si>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</si>
  <si>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</si>
  <si>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</si>
  <si>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</si>
  <si>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</si>
  <si>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</si>
  <si>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</si>
  <si>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</si>
  <si>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</si>
  <si>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</si>
  <si>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</si>
  <si>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</si>
  <si>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</si>
  <si>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</si>
  <si>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</si>
  <si>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</si>
  <si>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</si>
  <si>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</si>
  <si>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</si>
  <si>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</si>
  <si>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</si>
  <si>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</si>
  <si>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</si>
  <si>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</si>
  <si>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</si>
  <si>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</si>
  <si>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</si>
  <si>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</si>
  <si>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</si>
  <si>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</si>
  <si>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</si>
  <si>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</si>
  <si>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</si>
  <si>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</si>
  <si>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</si>
  <si>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</si>
  <si>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</si>
  <si>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</si>
  <si>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</si>
  <si>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</si>
  <si>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</si>
  <si>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</si>
  <si>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</si>
  <si>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</si>
  <si>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</si>
  <si>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</si>
  <si>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</si>
  <si>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</si>
  <si>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</si>
  <si>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</si>
  <si>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</si>
  <si>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</si>
  <si>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</si>
  <si>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</si>
  <si>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</si>
  <si>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</si>
  <si>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</si>
  <si>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</si>
  <si>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</si>
  <si>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</si>
  <si>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</si>
  <si>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</si>
  <si>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</si>
  <si>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</si>
  <si>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</si>
  <si>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</si>
  <si>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</si>
  <si>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</si>
  <si>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</si>
  <si>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</si>
  <si>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</si>
  <si>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</si>
  <si>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</si>
  <si>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</si>
  <si>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</si>
  <si>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</si>
  <si>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</si>
  <si>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</si>
  <si>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</si>
  <si>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</si>
  <si>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</si>
  <si>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</si>
  <si>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</si>
  <si>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</si>
  <si>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</si>
  <si>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</si>
  <si>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</si>
  <si>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</si>
  <si>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</si>
  <si>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</si>
  <si>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</si>
  <si>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</si>
  <si>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</si>
  <si>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</si>
  <si>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</si>
  <si>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</si>
  <si>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</si>
  <si>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</si>
  <si>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</si>
  <si>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</si>
  <si>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</si>
  <si>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</si>
  <si>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</si>
  <si>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</si>
  <si>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</si>
  <si>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</si>
  <si>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</si>
  <si>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</si>
  <si>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</si>
  <si>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</si>
  <si>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</si>
  <si>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</si>
  <si>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</si>
  <si>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</si>
  <si>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</si>
  <si>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</si>
  <si>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</si>
  <si>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</si>
  <si>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</si>
  <si>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</si>
  <si>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</si>
  <si>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</si>
  <si>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</si>
  <si>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</si>
  <si>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</si>
  <si>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</si>
  <si>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</si>
  <si>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</si>
  <si>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</si>
  <si>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</si>
  <si>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</si>
  <si>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</si>
  <si>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</si>
  <si>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</si>
  <si>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</si>
  <si>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</si>
  <si>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</si>
  <si>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</si>
  <si>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</si>
  <si>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</si>
  <si>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</si>
  <si>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</si>
  <si>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</si>
  <si>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</si>
  <si>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</si>
  <si>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</si>
  <si>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</si>
  <si>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</si>
  <si>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</si>
  <si>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</si>
  <si>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</si>
  <si>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</si>
  <si>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</si>
  <si>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</si>
  <si>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</si>
  <si>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</si>
  <si>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</si>
  <si>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</si>
  <si>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</si>
  <si>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</si>
  <si>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</si>
  <si>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</si>
  <si>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</si>
  <si>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</si>
  <si>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</si>
  <si>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</si>
  <si>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</si>
  <si>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</si>
  <si>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</si>
  <si>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</si>
  <si>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</si>
  <si>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</si>
  <si>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</si>
  <si>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</si>
  <si>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</si>
  <si>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</si>
  <si>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</si>
  <si>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</si>
  <si>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</si>
  <si>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</si>
  <si>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</si>
  <si>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</si>
  <si>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</si>
  <si>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</si>
  <si>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</si>
  <si>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</si>
  <si>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</si>
  <si>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</si>
  <si>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</si>
  <si>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</si>
  <si>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</si>
  <si>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</si>
  <si>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</si>
  <si>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</si>
  <si>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</si>
  <si>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</si>
  <si>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</si>
  <si>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</si>
  <si>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</si>
  <si>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</si>
  <si>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</si>
  <si>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</si>
  <si>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</si>
  <si>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</si>
  <si>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</si>
  <si>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</si>
  <si>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</si>
  <si>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</si>
  <si>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</si>
  <si>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</si>
  <si>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</si>
  <si>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</si>
  <si>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</si>
  <si>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</si>
  <si>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</si>
  <si>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</si>
  <si>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</si>
  <si>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</si>
  <si>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</si>
  <si>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</si>
  <si>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</si>
  <si>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</si>
  <si>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</si>
  <si>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</si>
  <si>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</si>
  <si>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</si>
  <si>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</si>
  <si>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</si>
  <si>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</si>
  <si>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</si>
  <si>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</si>
  <si>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</si>
  <si>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</si>
  <si>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</si>
  <si>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</si>
  <si>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</si>
  <si>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</si>
  <si>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</si>
  <si>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</si>
  <si>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</si>
  <si>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</si>
  <si>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</si>
  <si>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</si>
  <si>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</si>
  <si>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</si>
  <si>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</si>
  <si>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</si>
  <si>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</si>
  <si>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</si>
  <si>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</si>
  <si>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</si>
  <si>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</si>
  <si>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</si>
  <si>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</si>
  <si>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</si>
  <si>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</si>
  <si>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</si>
  <si>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</si>
  <si>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</si>
  <si>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</si>
  <si>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</si>
  <si>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</si>
  <si>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</si>
  <si>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</si>
  <si>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</si>
  <si>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</si>
  <si>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</si>
  <si>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</si>
  <si>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</si>
  <si>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</si>
  <si>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</si>
  <si>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</si>
  <si>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</si>
  <si>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</si>
  <si>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</si>
  <si>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</si>
  <si>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</si>
  <si>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</si>
  <si>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</si>
  <si>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</si>
  <si>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</si>
  <si>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</si>
  <si>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</si>
  <si>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</si>
  <si>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</si>
  <si>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</si>
  <si>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</si>
  <si>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</si>
  <si>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</si>
  <si>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</si>
  <si>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</si>
  <si>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</si>
  <si>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</si>
  <si>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</si>
  <si>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</si>
  <si>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</si>
  <si>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</si>
  <si>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</si>
  <si>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</si>
  <si>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</si>
  <si>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</si>
  <si>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</si>
  <si>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</si>
  <si>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</si>
  <si>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</si>
  <si>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</si>
  <si>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</si>
  <si>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</si>
  <si>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</si>
  <si>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</si>
  <si>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</si>
  <si>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</si>
  <si>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</si>
  <si>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</si>
  <si>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</si>
  <si>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</si>
  <si>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</si>
  <si>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</si>
  <si>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</si>
  <si>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</si>
  <si>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</si>
  <si>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</si>
  <si>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</si>
  <si>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</si>
  <si>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</si>
  <si>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</si>
  <si>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</si>
  <si>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</si>
  <si>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</si>
  <si>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</si>
  <si>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</si>
  <si>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</si>
  <si>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</si>
  <si>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</si>
  <si>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</si>
  <si>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</si>
  <si>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</si>
  <si>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</si>
  <si>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</si>
  <si>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</si>
  <si>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</si>
  <si>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</si>
  <si>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</si>
  <si>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</si>
  <si>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</si>
  <si>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</si>
  <si>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</si>
  <si>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</si>
  <si>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</si>
  <si>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</si>
  <si>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</si>
  <si>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</si>
  <si>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</si>
  <si>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</si>
  <si>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</si>
  <si>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</si>
  <si>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</si>
  <si>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</si>
  <si>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</si>
  <si>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</si>
  <si>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</si>
  <si>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</si>
  <si>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</si>
  <si>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</si>
  <si>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</si>
  <si>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</si>
  <si>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</si>
  <si>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</si>
  <si>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</si>
  <si>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</si>
  <si>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</si>
  <si>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</si>
  <si>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</si>
  <si>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</si>
  <si>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</si>
  <si>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</si>
  <si>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</si>
  <si>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</si>
  <si>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</si>
  <si>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</si>
  <si>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</si>
  <si>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</si>
  <si>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</si>
  <si>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</si>
  <si>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</si>
  <si>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</si>
  <si>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</si>
  <si>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</si>
  <si>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</si>
  <si>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</si>
  <si>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</si>
  <si>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</si>
  <si>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</si>
  <si>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</si>
  <si>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</si>
  <si>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</si>
  <si>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</si>
  <si>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</si>
  <si>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</si>
  <si>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</si>
  <si>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</si>
  <si>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</si>
  <si>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</si>
  <si>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</si>
  <si>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</si>
  <si>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</si>
  <si>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</si>
  <si>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</si>
  <si>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</si>
  <si>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</si>
  <si>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</si>
  <si>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</si>
  <si>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</si>
  <si>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</si>
  <si>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</si>
  <si>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</si>
  <si>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</si>
  <si>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</si>
  <si>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</si>
  <si>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</si>
  <si>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</si>
  <si>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</si>
  <si>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</si>
  <si>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</si>
  <si>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</si>
  <si>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</si>
  <si>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</si>
  <si>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</si>
  <si>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</si>
  <si>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</si>
  <si>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</si>
  <si>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</si>
  <si>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</si>
  <si>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</si>
  <si>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</si>
  <si>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</si>
  <si>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</si>
  <si>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</si>
  <si>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</si>
  <si>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</si>
  <si>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</si>
  <si>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</si>
  <si>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</si>
  <si>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</si>
  <si>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</si>
  <si>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</si>
  <si>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</si>
  <si>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</si>
  <si>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</si>
  <si>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</si>
  <si>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</si>
  <si>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</si>
  <si>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</si>
  <si>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</si>
  <si>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</si>
  <si>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</si>
  <si>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</si>
  <si>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</si>
  <si>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</si>
  <si>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</si>
  <si>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</si>
  <si>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</si>
  <si>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</si>
  <si>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</si>
  <si>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</si>
  <si>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</si>
  <si>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</si>
  <si>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</si>
  <si>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</si>
  <si>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</si>
  <si>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</si>
  <si>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</si>
  <si>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</si>
  <si>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</si>
  <si>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</si>
  <si>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</si>
  <si>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</si>
  <si>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</si>
  <si>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</si>
  <si>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</si>
  <si>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</si>
  <si>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</si>
  <si>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</si>
  <si>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</si>
  <si>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</si>
  <si>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</si>
  <si>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</si>
  <si>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</si>
  <si>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</si>
  <si>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</si>
  <si>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</si>
  <si>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</si>
  <si>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</si>
  <si>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</si>
  <si>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</si>
  <si>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</si>
  <si>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</si>
  <si>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</si>
  <si>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</si>
  <si>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</si>
  <si>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</si>
  <si>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</si>
  <si>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</si>
  <si>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</si>
  <si>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</si>
  <si>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</si>
  <si>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</si>
  <si>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</si>
  <si>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</si>
  <si>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</si>
  <si>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</si>
  <si>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</si>
  <si>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</si>
  <si>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</si>
  <si>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</si>
  <si>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</si>
  <si>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</si>
  <si>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</si>
  <si>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</si>
  <si>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</si>
  <si>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</si>
  <si>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</si>
  <si>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</si>
  <si>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</si>
  <si>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</si>
  <si>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</si>
  <si>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</si>
  <si>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</si>
  <si>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</si>
  <si>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</si>
  <si>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</si>
  <si>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</si>
  <si>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</si>
  <si>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</si>
  <si>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</si>
  <si>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</si>
  <si>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</si>
  <si>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</si>
  <si>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</si>
  <si>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</si>
  <si>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</si>
  <si>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</si>
  <si>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</si>
  <si>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</si>
  <si>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</si>
  <si>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</si>
  <si>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</si>
  <si>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</si>
  <si>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</si>
  <si>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</si>
  <si>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</si>
  <si>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</si>
  <si>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</si>
  <si>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</si>
  <si>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</si>
  <si>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</si>
  <si>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</si>
  <si>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</si>
  <si>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</si>
  <si>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</si>
  <si>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</si>
  <si>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</si>
  <si>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</si>
  <si>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</si>
  <si>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</si>
  <si>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</si>
  <si>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</si>
  <si>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</si>
  <si>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</si>
  <si>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</si>
  <si>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</si>
  <si>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</si>
  <si>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</si>
  <si>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</si>
  <si>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</si>
  <si>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</si>
  <si>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</si>
  <si>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</si>
  <si>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</si>
  <si>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</si>
  <si>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</si>
  <si>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</si>
  <si>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</si>
  <si>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</si>
  <si>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</si>
  <si>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</si>
  <si>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</si>
  <si>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</si>
  <si>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</si>
  <si>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</si>
  <si>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</si>
  <si>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</si>
  <si>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</si>
  <si>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</si>
  <si>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</si>
  <si>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</si>
  <si>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</si>
  <si>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</si>
  <si>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</si>
  <si>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</si>
  <si>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</si>
  <si>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</si>
  <si>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</si>
  <si>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</si>
  <si>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</si>
  <si>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</si>
  <si>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</si>
  <si>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</si>
  <si>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</si>
  <si>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</si>
  <si>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</si>
  <si>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</si>
  <si>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</si>
  <si>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</si>
  <si>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</si>
  <si>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</si>
  <si>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</si>
  <si>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</si>
  <si>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</si>
  <si>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</si>
  <si>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</si>
  <si>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</si>
  <si>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</si>
  <si>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</si>
  <si>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</si>
  <si>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</si>
  <si>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</si>
  <si>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</si>
  <si>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</si>
  <si>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</si>
  <si>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</si>
  <si>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</si>
  <si>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</si>
  <si>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</si>
  <si>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</si>
  <si>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</si>
  <si>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</si>
  <si>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</si>
  <si>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</si>
  <si>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</si>
  <si>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</si>
  <si>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</si>
  <si>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</si>
  <si>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</si>
  <si>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</si>
  <si>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</si>
  <si>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</si>
  <si>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</si>
  <si>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</si>
  <si>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</si>
  <si>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</si>
  <si>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</si>
  <si>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</si>
  <si>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</si>
  <si>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</si>
  <si>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</si>
  <si>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</si>
  <si>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</si>
  <si>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</si>
  <si>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</si>
  <si>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</si>
  <si>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</si>
  <si>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</si>
  <si>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</si>
  <si>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</si>
  <si>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</si>
  <si>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</si>
  <si>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</si>
  <si>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</si>
  <si>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</si>
  <si>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</si>
  <si>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</si>
  <si>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</si>
  <si>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</si>
  <si>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</si>
  <si>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</si>
  <si>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</si>
  <si>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</si>
  <si>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</si>
  <si>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</si>
  <si>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</si>
  <si>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</si>
  <si>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</si>
  <si>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</si>
  <si>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</si>
  <si>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</si>
  <si>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</si>
  <si>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</si>
  <si>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</si>
  <si>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</si>
  <si>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</si>
  <si>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</si>
  <si>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</si>
  <si>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</si>
  <si>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</si>
  <si>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</si>
  <si>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</si>
  <si>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</si>
  <si>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</si>
  <si>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</si>
  <si>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</si>
  <si>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</si>
  <si>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</si>
  <si>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</si>
  <si>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</si>
  <si>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</si>
  <si>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</si>
  <si>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</si>
  <si>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</si>
  <si>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</si>
  <si>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</si>
  <si>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</si>
  <si>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</si>
  <si>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</si>
  <si>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</si>
  <si>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</si>
  <si>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</si>
  <si>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</si>
  <si>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</si>
  <si>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</si>
  <si>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</si>
  <si>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</si>
  <si>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</si>
  <si>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</si>
  <si>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</si>
  <si>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</si>
  <si>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</si>
  <si>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</si>
  <si>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</si>
  <si>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</si>
  <si>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</si>
  <si>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</si>
  <si>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</si>
  <si>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</si>
  <si>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</si>
  <si>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</si>
  <si>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</si>
  <si>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</si>
  <si>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</si>
  <si>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</si>
  <si>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</si>
  <si>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</si>
  <si>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</si>
  <si>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</si>
  <si>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</si>
  <si>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</si>
  <si>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</si>
  <si>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</si>
  <si>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</si>
  <si>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</si>
  <si>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</si>
  <si>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</si>
  <si>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</si>
  <si>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</si>
  <si>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</si>
  <si>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</si>
  <si>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</si>
  <si>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</si>
  <si>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</si>
  <si>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</si>
  <si>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</si>
  <si>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</si>
  <si>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</si>
  <si>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</si>
  <si>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</si>
  <si>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</si>
  <si>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</si>
  <si>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</si>
  <si>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</si>
  <si>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</si>
  <si>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</si>
  <si>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</si>
  <si>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</si>
  <si>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</si>
  <si>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</si>
  <si>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</si>
  <si>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</si>
  <si>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</si>
  <si>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</si>
  <si>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</si>
  <si>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</si>
  <si>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</si>
  <si>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</si>
  <si>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</si>
  <si>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</si>
  <si>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</si>
  <si>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</si>
  <si>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</si>
  <si>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</si>
  <si>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</si>
  <si>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</si>
  <si>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</si>
  <si>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</si>
  <si>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</si>
  <si>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</si>
  <si>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</si>
  <si>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</si>
  <si>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</si>
  <si>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</si>
  <si>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</si>
  <si>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</si>
  <si>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</si>
  <si>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</si>
  <si>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</si>
  <si>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</si>
  <si>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</si>
  <si>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</si>
  <si>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</si>
  <si>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</si>
  <si>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</si>
  <si>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</si>
  <si>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</si>
  <si>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</si>
  <si>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</si>
  <si>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</si>
  <si>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</si>
  <si>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</si>
  <si>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</si>
  <si>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</si>
  <si>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</si>
  <si>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</si>
  <si>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</si>
  <si>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</si>
  <si>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</si>
  <si>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</si>
  <si>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</si>
  <si>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</si>
  <si>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</si>
  <si>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</si>
  <si>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</si>
  <si>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</si>
  <si>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</si>
  <si>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</si>
  <si>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</si>
  <si>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</si>
  <si>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</si>
  <si>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</si>
  <si>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</si>
  <si>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</si>
  <si>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</si>
  <si>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</si>
  <si>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</si>
  <si>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</si>
  <si>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</si>
  <si>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</si>
  <si>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</si>
  <si>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</si>
  <si>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</si>
  <si>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</si>
  <si>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</si>
  <si>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</si>
  <si>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</si>
  <si>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</si>
  <si>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</si>
  <si>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</si>
  <si>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</si>
  <si>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</si>
  <si>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</si>
  <si>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</si>
  <si>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</si>
  <si>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</si>
  <si>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</si>
  <si>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</si>
  <si>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</si>
  <si>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</si>
  <si>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</si>
  <si>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</si>
  <si>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</si>
  <si>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</si>
  <si>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</si>
  <si>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</si>
  <si>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</si>
  <si>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</si>
  <si>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</si>
  <si>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</si>
  <si>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</si>
  <si>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</si>
  <si>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</si>
  <si>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</si>
  <si>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</si>
  <si>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</si>
  <si>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</si>
  <si>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</si>
  <si>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</si>
  <si>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</si>
  <si>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</si>
  <si>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</si>
  <si>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</si>
  <si>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</si>
  <si>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</si>
  <si>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</si>
  <si>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</si>
  <si>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</si>
  <si>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</si>
  <si>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</si>
  <si>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</si>
  <si>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</si>
  <si>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</si>
  <si>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</si>
  <si>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</si>
  <si>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</si>
  <si>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</si>
  <si>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</si>
  <si>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</si>
  <si>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</si>
  <si>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</si>
  <si>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</si>
  <si>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</si>
  <si>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</si>
  <si>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</si>
  <si>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</si>
  <si>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</si>
  <si>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</si>
  <si>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</si>
  <si>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</si>
  <si>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</si>
  <si>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</si>
  <si>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</si>
  <si>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</si>
  <si>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</si>
  <si>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</si>
  <si>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</si>
  <si>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</si>
  <si>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</si>
  <si>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</si>
  <si>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</si>
  <si>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</si>
  <si>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</si>
  <si>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</si>
  <si>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</si>
  <si>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</si>
  <si>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</si>
  <si>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</si>
  <si>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</si>
  <si>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</si>
  <si>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</si>
  <si>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</si>
  <si>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</si>
  <si>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</si>
  <si>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</si>
  <si>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</si>
  <si>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</si>
  <si>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</si>
  <si>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</si>
  <si>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</si>
  <si>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</si>
  <si>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</si>
  <si>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</si>
  <si>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</si>
  <si>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</si>
  <si>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</si>
  <si>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</si>
  <si>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</si>
  <si>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</si>
  <si>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</si>
  <si>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</si>
  <si>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</si>
  <si>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</si>
  <si>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</si>
  <si>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</si>
  <si>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</si>
  <si>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</si>
  <si>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</si>
  <si>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</si>
  <si>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</si>
  <si>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</si>
  <si>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</si>
  <si>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</si>
  <si>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</si>
  <si>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</si>
  <si>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</si>
  <si>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</si>
  <si>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</si>
  <si>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</si>
  <si>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</si>
  <si>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</si>
  <si>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</si>
  <si>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</si>
  <si>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</si>
  <si>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</si>
  <si>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</si>
  <si>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</si>
  <si>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</si>
  <si>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</si>
  <si>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</si>
  <si>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</si>
  <si>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</si>
  <si>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</si>
  <si>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</si>
  <si>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</si>
  <si>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</si>
  <si>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</si>
  <si>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</si>
  <si>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</si>
  <si>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</si>
  <si>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</si>
  <si>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</si>
  <si>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</si>
  <si>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</si>
  <si>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</si>
  <si>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</si>
  <si>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</si>
  <si>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</si>
  <si>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</si>
  <si>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</si>
  <si>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</si>
  <si>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</si>
  <si>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</si>
  <si>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</si>
  <si>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</si>
  <si>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</si>
  <si>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</si>
  <si>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</si>
  <si>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</si>
  <si>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</si>
  <si>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</si>
  <si>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</si>
  <si>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</si>
  <si>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</si>
  <si>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</si>
  <si>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</si>
  <si>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</si>
  <si>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</si>
  <si>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</si>
  <si>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</si>
  <si>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</si>
  <si>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</si>
  <si>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</si>
  <si>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</si>
  <si>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</si>
  <si>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</si>
  <si>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</si>
  <si>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</si>
  <si>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</si>
  <si>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</si>
  <si>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</si>
  <si>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</si>
  <si>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</si>
  <si>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</si>
  <si>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</si>
  <si>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</si>
  <si>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</si>
  <si>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</si>
  <si>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</si>
  <si>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</si>
  <si>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</si>
  <si>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</si>
  <si>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</si>
  <si>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</si>
  <si>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</si>
  <si>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</si>
  <si>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</si>
  <si>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</si>
  <si>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</si>
  <si>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</si>
  <si>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</si>
  <si>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</si>
  <si>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</si>
  <si>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</si>
  <si>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</si>
  <si>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</si>
  <si>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</si>
  <si>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</si>
  <si>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</si>
  <si>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</si>
  <si>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</si>
  <si>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</si>
  <si>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</si>
  <si>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</si>
  <si>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</si>
  <si>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</si>
  <si>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</si>
  <si>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</si>
  <si>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</si>
  <si>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</si>
  <si>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</si>
  <si>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</si>
  <si>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</si>
  <si>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</si>
  <si>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</si>
  <si>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</si>
  <si>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</si>
  <si>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</si>
  <si>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</si>
  <si>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</si>
  <si>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</si>
  <si>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</si>
  <si>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</si>
  <si>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</si>
  <si>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</si>
  <si>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</si>
  <si>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</si>
  <si>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</si>
  <si>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</si>
  <si>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</si>
  <si>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</si>
  <si>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</si>
  <si>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</si>
  <si>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</si>
  <si>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</si>
  <si>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</si>
  <si>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</si>
  <si>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</si>
  <si>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</si>
  <si>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</si>
  <si>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</si>
  <si>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</si>
  <si>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</si>
  <si>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</si>
  <si>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</si>
  <si>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</si>
  <si>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</si>
  <si>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</si>
  <si>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</si>
  <si>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</si>
  <si>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</si>
  <si>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</si>
  <si>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</si>
  <si>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</si>
  <si>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</si>
  <si>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</si>
  <si>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</si>
  <si>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</si>
  <si>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</si>
  <si>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</si>
  <si>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</si>
  <si>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</si>
  <si>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</si>
  <si>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</si>
  <si>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</si>
  <si>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</si>
  <si>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</si>
  <si>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</si>
  <si>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</si>
  <si>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</si>
  <si>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</si>
  <si>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</si>
  <si>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</si>
  <si>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</si>
  <si>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</si>
  <si>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</si>
  <si>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</si>
  <si>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</si>
  <si>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</si>
  <si>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</si>
  <si>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</si>
  <si>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</si>
  <si>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</si>
  <si>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</si>
  <si>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</si>
  <si>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</si>
  <si>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</si>
  <si>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</si>
  <si>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</si>
  <si>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</si>
  <si>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</si>
  <si>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</si>
  <si>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</si>
  <si>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</si>
  <si>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</si>
  <si>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</si>
  <si>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</si>
  <si>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</si>
  <si>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</si>
  <si>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</si>
  <si>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</si>
  <si>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</si>
  <si>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</si>
  <si>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</si>
  <si>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</si>
  <si>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</si>
  <si>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</si>
  <si>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</si>
  <si>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</si>
  <si>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</si>
  <si>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</si>
  <si>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</si>
  <si>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</si>
  <si>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</si>
  <si>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</si>
  <si>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</si>
  <si>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</si>
  <si>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</si>
  <si>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</si>
  <si>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</si>
  <si>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</si>
  <si>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</si>
  <si>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</si>
  <si>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</si>
  <si>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</si>
  <si>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</si>
  <si>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</si>
  <si>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</si>
  <si>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</si>
  <si>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</si>
  <si>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</si>
  <si>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</si>
  <si>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</si>
  <si>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</si>
  <si>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</si>
  <si>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</si>
  <si>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</si>
  <si>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</si>
  <si>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</si>
  <si>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</si>
  <si>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</si>
  <si>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</si>
  <si>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</si>
  <si>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</si>
  <si>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</si>
  <si>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</si>
  <si>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</si>
  <si>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</si>
  <si>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</si>
  <si>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</si>
  <si>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</si>
  <si>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</si>
  <si>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</si>
  <si>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</si>
  <si>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</si>
  <si>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</si>
  <si>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</si>
  <si>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</si>
  <si>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</si>
  <si>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</si>
  <si>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</si>
  <si>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</si>
  <si>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</si>
  <si>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</si>
  <si>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</si>
  <si>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</si>
  <si>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</si>
  <si>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</si>
  <si>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</si>
  <si>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</si>
  <si>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</si>
  <si>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</si>
  <si>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</si>
  <si>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</si>
  <si>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</si>
  <si>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</si>
  <si>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</si>
  <si>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</si>
  <si>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</si>
  <si>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</si>
  <si>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</si>
  <si>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</si>
  <si>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</si>
  <si>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</si>
  <si>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</si>
  <si>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</si>
  <si>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</si>
  <si>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</si>
  <si>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</si>
  <si>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</si>
  <si>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</si>
  <si>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</si>
  <si>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</si>
  <si>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</si>
  <si>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</si>
  <si>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</si>
  <si>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</si>
  <si>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</si>
  <si>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</si>
  <si>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</si>
  <si>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</si>
  <si>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</si>
  <si>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</si>
  <si>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</si>
  <si>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</si>
  <si>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</si>
  <si>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</si>
  <si>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</si>
  <si>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</si>
  <si>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</si>
  <si>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</si>
  <si>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</si>
  <si>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</si>
  <si>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</si>
  <si>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</si>
  <si>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</si>
  <si>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</si>
  <si>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</si>
  <si>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</si>
  <si>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</si>
  <si>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</si>
  <si>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</si>
  <si>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</si>
  <si>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</si>
  <si>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</si>
  <si>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</si>
  <si>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</si>
  <si>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</si>
  <si>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</si>
  <si>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</si>
  <si>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</si>
  <si>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</si>
  <si>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</si>
  <si>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</si>
  <si>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</si>
  <si>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</si>
  <si>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</si>
  <si>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</si>
  <si>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</si>
  <si>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</si>
  <si>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</si>
  <si>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</si>
  <si>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</si>
  <si>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</si>
  <si>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</si>
  <si>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</si>
  <si>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</si>
  <si>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</si>
  <si>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</si>
  <si>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</si>
  <si>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</si>
  <si>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</si>
  <si>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</si>
  <si>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</si>
  <si>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</si>
  <si>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</si>
  <si>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</si>
  <si>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</si>
  <si>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</si>
  <si>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</si>
  <si>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</si>
  <si>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</si>
  <si>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</si>
  <si>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</si>
  <si>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</si>
  <si>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</si>
  <si>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</si>
  <si>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</si>
  <si>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</si>
  <si>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</si>
  <si>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</si>
  <si>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</si>
  <si>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</si>
  <si>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</si>
  <si>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</si>
  <si>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</si>
  <si>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</si>
  <si>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</si>
  <si>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</si>
  <si>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</si>
  <si>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</si>
  <si>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</si>
  <si>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</si>
  <si>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</si>
  <si>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</si>
  <si>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</si>
  <si>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</si>
  <si>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</si>
  <si>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</si>
  <si>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</si>
  <si>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</si>
  <si>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</si>
  <si>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</si>
  <si>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</si>
  <si>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</si>
  <si>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</si>
  <si>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</si>
  <si>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</si>
  <si>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</si>
  <si>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</si>
  <si>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</si>
  <si>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</si>
  <si>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</si>
  <si>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</si>
  <si>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</si>
  <si>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</si>
  <si>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</si>
  <si>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</si>
  <si>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</si>
  <si>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</si>
  <si>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</si>
  <si>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</si>
  <si>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</si>
  <si>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</si>
  <si>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</si>
  <si>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</si>
  <si>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</si>
  <si>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</si>
  <si>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</si>
  <si>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</si>
  <si>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</si>
  <si>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</si>
  <si>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</si>
  <si>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</si>
  <si>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</si>
  <si>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</si>
  <si>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</si>
  <si>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</si>
  <si>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</si>
  <si>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</si>
  <si>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</si>
  <si>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</si>
  <si>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</si>
  <si>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</si>
  <si>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</si>
  <si>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</si>
  <si>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</si>
  <si>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</si>
  <si>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</si>
  <si>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</si>
  <si>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</si>
  <si>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</si>
  <si>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</si>
  <si>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</si>
  <si>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</si>
  <si>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</si>
  <si>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</si>
  <si>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</si>
  <si>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</si>
  <si>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</si>
  <si>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</si>
  <si>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</si>
  <si>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</si>
  <si>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</si>
  <si>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</si>
  <si>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</si>
  <si>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</si>
  <si>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</si>
  <si>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</si>
  <si>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</si>
  <si>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</si>
  <si>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</si>
  <si>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</si>
  <si>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</si>
  <si>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</si>
  <si>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</si>
  <si>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</si>
  <si>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</si>
  <si>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</si>
  <si>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</si>
  <si>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</si>
  <si>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</si>
  <si>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</si>
  <si>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</si>
  <si>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</si>
  <si>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</si>
  <si>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</si>
  <si>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</si>
  <si>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</si>
  <si>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</si>
  <si>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</si>
  <si>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</si>
  <si>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</si>
  <si>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</si>
  <si>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</si>
  <si>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</si>
  <si>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</si>
  <si>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</si>
  <si>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</si>
  <si>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</si>
  <si>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</si>
  <si>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</si>
  <si>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</si>
  <si>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</si>
  <si>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</si>
  <si>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</si>
  <si>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</si>
  <si>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</si>
  <si>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</si>
  <si>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</si>
  <si>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</si>
  <si>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</si>
  <si>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</si>
  <si>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</si>
  <si>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</si>
  <si>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</si>
  <si>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</si>
  <si>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</si>
  <si>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</si>
  <si>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</si>
  <si>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</si>
  <si>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</si>
  <si>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</si>
  <si>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</si>
  <si>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</si>
  <si>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</si>
  <si>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</si>
  <si>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</si>
  <si>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</si>
  <si>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</si>
  <si>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</si>
  <si>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</si>
  <si>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</si>
  <si>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</si>
  <si>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</si>
  <si>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</si>
  <si>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</si>
  <si>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</si>
  <si>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</si>
  <si>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</si>
  <si>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</si>
  <si>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</si>
  <si>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</si>
  <si>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</si>
  <si>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</si>
  <si>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</si>
  <si>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</si>
  <si>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</si>
  <si>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</si>
  <si>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</si>
  <si>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</si>
  <si>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</si>
  <si>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</si>
  <si>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</si>
  <si>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</si>
  <si>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</si>
  <si>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</si>
  <si>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</si>
  <si>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</si>
  <si>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</si>
  <si>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</si>
  <si>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</si>
  <si>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</si>
  <si>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</si>
  <si>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</si>
  <si>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</si>
  <si>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</si>
  <si>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</si>
  <si>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</si>
  <si>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</si>
  <si>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</si>
  <si>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</si>
  <si>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</si>
  <si>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</si>
  <si>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</si>
  <si>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</si>
  <si>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</si>
  <si>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</si>
  <si>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</si>
  <si>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</si>
  <si>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</si>
  <si>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</si>
  <si>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</si>
  <si>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</si>
  <si>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</si>
  <si>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</si>
  <si>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</si>
  <si>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</si>
  <si>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</si>
  <si>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</si>
  <si>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</si>
  <si>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</si>
  <si>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</si>
  <si>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</si>
  <si>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</si>
  <si>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</si>
  <si>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</si>
  <si>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</si>
  <si>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</si>
  <si>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</si>
  <si>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</si>
  <si>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</si>
  <si>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</si>
  <si>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</si>
  <si>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</si>
  <si>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</si>
  <si>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</si>
  <si>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</si>
  <si>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</si>
  <si>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</si>
  <si>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</si>
  <si>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</si>
  <si>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</si>
  <si>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</si>
  <si>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</si>
  <si>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</si>
  <si>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</si>
  <si>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</si>
  <si>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</si>
  <si>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</si>
  <si>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</si>
  <si>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</si>
  <si>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</si>
  <si>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</si>
  <si>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</si>
  <si>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</si>
  <si>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</si>
  <si>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</si>
  <si>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</si>
  <si>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</si>
  <si>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</si>
  <si>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</si>
  <si>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</si>
  <si>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</si>
  <si>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</si>
  <si>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</si>
  <si>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</si>
  <si>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</si>
  <si>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</si>
  <si>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</si>
  <si>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</si>
  <si>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</si>
  <si>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</si>
  <si>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</si>
  <si>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</si>
  <si>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</si>
  <si>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</si>
  <si>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</si>
  <si>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</si>
  <si>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</si>
  <si>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</si>
  <si>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</si>
  <si>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</si>
  <si>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</si>
  <si>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</si>
  <si>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</si>
  <si>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</si>
  <si>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</si>
  <si>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</si>
  <si>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</si>
  <si>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</si>
  <si>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</si>
  <si>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</si>
  <si>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</si>
  <si>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</si>
  <si>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</si>
  <si>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</si>
  <si>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</si>
  <si>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</si>
  <si>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</si>
  <si>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</si>
  <si>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</si>
  <si>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</si>
  <si>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</si>
  <si>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</si>
  <si>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</si>
  <si>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</si>
  <si>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</si>
  <si>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</si>
  <si>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</si>
  <si>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</si>
  <si>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</si>
  <si>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</si>
  <si>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</si>
  <si>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</si>
  <si>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</si>
  <si>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</si>
  <si>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</si>
  <si>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</si>
  <si>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</si>
  <si>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</si>
  <si>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</si>
  <si>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</si>
  <si>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</si>
  <si>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</si>
  <si>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</si>
  <si>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</si>
  <si>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</si>
  <si>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</si>
  <si>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</si>
  <si>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</si>
  <si>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</si>
  <si>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</si>
  <si>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</si>
  <si>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</si>
  <si>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</si>
  <si>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</si>
  <si>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</si>
  <si>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</si>
  <si>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</si>
  <si>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</si>
  <si>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</si>
  <si>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</si>
  <si>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</si>
  <si>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</si>
  <si>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</si>
  <si>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</si>
  <si>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</si>
  <si>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</si>
  <si>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</si>
  <si>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</si>
  <si>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</si>
  <si>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</si>
  <si>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</si>
  <si>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</si>
  <si>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</si>
  <si>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</si>
  <si>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</si>
  <si>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</si>
  <si>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</si>
  <si>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</si>
  <si>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</si>
  <si>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</si>
  <si>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</si>
  <si>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</si>
  <si>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</si>
  <si>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</si>
  <si>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</si>
  <si>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</si>
  <si>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</si>
  <si>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</si>
  <si>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</si>
  <si>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</si>
  <si>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</si>
  <si>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</si>
  <si>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</si>
  <si>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</si>
  <si>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</si>
  <si>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</si>
  <si>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</si>
  <si>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</si>
  <si>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</si>
  <si>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</si>
  <si>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</si>
  <si>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</si>
  <si>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</si>
  <si>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</si>
  <si>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</si>
  <si>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</si>
  <si>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</si>
  <si>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</si>
  <si>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</si>
  <si>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</si>
  <si>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</si>
  <si>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</si>
  <si>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</si>
  <si>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</si>
  <si>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</si>
  <si>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</si>
  <si>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</si>
  <si>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</si>
  <si>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</si>
  <si>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</si>
  <si>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</si>
  <si>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</si>
  <si>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</si>
  <si>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</si>
  <si>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</si>
  <si>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</si>
  <si>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</si>
  <si>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</si>
  <si>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</si>
  <si>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</si>
  <si>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</si>
  <si>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</si>
  <si>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</si>
  <si>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</si>
  <si>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</si>
  <si>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</si>
  <si>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</si>
  <si>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</si>
  <si>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</si>
  <si>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</si>
  <si>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</si>
  <si>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</si>
  <si>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</si>
  <si>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</si>
  <si>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</si>
  <si>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</si>
  <si>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</si>
  <si>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</si>
  <si>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</si>
  <si>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</si>
  <si>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</si>
  <si>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</si>
  <si>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</si>
  <si>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</si>
  <si>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</si>
  <si>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</si>
  <si>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</si>
  <si>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</si>
  <si>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</si>
  <si>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</si>
  <si>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</si>
  <si>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</si>
  <si>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</si>
  <si>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</si>
  <si>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</si>
  <si>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</si>
  <si>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</si>
  <si>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</si>
  <si>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</si>
  <si>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</si>
  <si>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</si>
  <si>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</si>
  <si>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</si>
  <si>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</si>
  <si>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</si>
  <si>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</si>
  <si>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</si>
  <si>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</si>
  <si>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</si>
  <si>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</si>
  <si>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</si>
  <si>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</si>
  <si>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</si>
  <si>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</si>
  <si>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</si>
  <si>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</si>
  <si>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</si>
  <si>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</si>
  <si>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</si>
  <si>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</si>
  <si>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</si>
  <si>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</si>
  <si>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</si>
  <si>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</si>
  <si>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</si>
  <si>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</si>
  <si>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</si>
  <si>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</si>
  <si>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</si>
  <si>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</si>
  <si>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</si>
  <si>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</si>
  <si>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</si>
  <si>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</si>
  <si>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</si>
  <si>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</si>
  <si>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</si>
  <si>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</si>
  <si>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</si>
  <si>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</si>
  <si>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</si>
  <si>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</si>
  <si>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</si>
  <si>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</si>
  <si>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</si>
  <si>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</si>
  <si>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</si>
  <si>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</si>
  <si>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</si>
  <si>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</si>
  <si>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</si>
  <si>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</si>
  <si>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</si>
  <si>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</si>
  <si>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</si>
  <si>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</si>
  <si>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</si>
  <si>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</si>
  <si>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</si>
  <si>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</si>
  <si>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</si>
  <si>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</si>
  <si>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</si>
  <si>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</si>
  <si>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</si>
  <si>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</si>
  <si>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</si>
  <si>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</si>
  <si>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</si>
  <si>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</si>
  <si>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</si>
  <si>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</si>
  <si>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</si>
  <si>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</si>
  <si>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</si>
  <si>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</si>
  <si>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</si>
  <si>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</si>
  <si>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</si>
  <si>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</si>
  <si>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</si>
  <si>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</si>
  <si>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</si>
  <si>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</si>
  <si>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</si>
  <si>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</si>
  <si>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</si>
  <si>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</si>
  <si>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</si>
  <si>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</si>
  <si>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</si>
  <si>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</si>
  <si>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</si>
  <si>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</si>
  <si>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</si>
  <si>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</si>
  <si>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</si>
  <si>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</si>
  <si>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</si>
  <si>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</si>
  <si>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</si>
  <si>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</si>
  <si>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</si>
  <si>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</si>
  <si>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</si>
  <si>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</si>
  <si>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</si>
  <si>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</si>
  <si>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</si>
  <si>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</si>
  <si>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</si>
  <si>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</si>
  <si>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</si>
  <si>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</si>
  <si>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</si>
  <si>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</si>
  <si>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</si>
  <si>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</si>
  <si>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</si>
  <si>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</si>
  <si>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</si>
  <si>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</si>
  <si>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</si>
  <si>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</si>
  <si>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</si>
  <si>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</si>
  <si>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</si>
  <si>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</si>
  <si>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</si>
  <si>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</si>
  <si>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</si>
  <si>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</si>
  <si>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</si>
  <si>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</si>
  <si>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</si>
  <si>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</si>
  <si>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</si>
  <si>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</si>
  <si>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</si>
  <si>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</si>
  <si>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</si>
  <si>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</si>
  <si>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</si>
  <si>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</si>
  <si>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</si>
  <si>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</si>
  <si>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</si>
  <si>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</si>
  <si>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</si>
  <si>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</si>
  <si>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</si>
  <si>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</si>
  <si>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</si>
  <si>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</si>
  <si>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</si>
  <si>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</si>
  <si>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</si>
  <si>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</si>
  <si>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</si>
  <si>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</si>
  <si>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</si>
  <si>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</si>
  <si>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</si>
  <si>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</si>
  <si>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</si>
  <si>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</si>
  <si>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</si>
  <si>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</si>
  <si>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</si>
  <si>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</si>
  <si>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</si>
  <si>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</si>
  <si>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</si>
  <si>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</si>
  <si>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</si>
  <si>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</si>
  <si>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</si>
  <si>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</si>
  <si>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</si>
  <si>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</si>
  <si>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</si>
  <si>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</si>
  <si>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</si>
  <si>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</si>
  <si>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</si>
  <si>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</si>
  <si>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</si>
  <si>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</si>
  <si>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</si>
  <si>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</si>
  <si>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</si>
  <si>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</si>
  <si>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</si>
  <si>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</si>
  <si>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</si>
  <si>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</si>
  <si>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</si>
  <si>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</si>
  <si>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</si>
  <si>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</si>
  <si>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</si>
  <si>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</si>
  <si>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</si>
  <si>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</si>
  <si>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</si>
  <si>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</si>
  <si>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</si>
  <si>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</si>
  <si>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</si>
  <si>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</si>
  <si>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</si>
  <si>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</si>
  <si>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</si>
  <si>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</si>
  <si>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</si>
  <si>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</si>
  <si>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</si>
  <si>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</si>
  <si>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</si>
  <si>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</si>
  <si>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</si>
  <si>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</si>
  <si>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</si>
  <si>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</si>
  <si>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</si>
  <si>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</si>
  <si>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</si>
  <si>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</si>
  <si>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</si>
  <si>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</si>
  <si>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</si>
  <si>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</si>
  <si>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</si>
  <si>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</si>
  <si>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</si>
  <si>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</si>
  <si>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</si>
  <si>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</si>
  <si>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</si>
  <si>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</si>
  <si>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</si>
  <si>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</si>
  <si>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</si>
  <si>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</si>
  <si>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</si>
  <si>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</si>
  <si>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</si>
  <si>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</si>
  <si>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</si>
  <si>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</si>
  <si>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</si>
  <si>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</si>
  <si>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</si>
  <si>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</si>
  <si>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</si>
  <si>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</si>
  <si>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</si>
  <si>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</si>
  <si>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</si>
  <si>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</si>
  <si>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</si>
  <si>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</si>
  <si>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</si>
  <si>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</si>
  <si>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</si>
  <si>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</si>
  <si>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</si>
  <si>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</si>
  <si>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</si>
  <si>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</si>
  <si>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</si>
  <si>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</si>
  <si>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</si>
  <si>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</si>
  <si>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</si>
  <si>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</si>
  <si>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</si>
  <si>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</si>
  <si>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</si>
  <si>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</si>
  <si>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</si>
  <si>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</si>
  <si>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</si>
  <si>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</si>
  <si>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</si>
  <si>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</si>
  <si>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</si>
  <si>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</si>
  <si>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</si>
  <si>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</si>
  <si>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</si>
  <si>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</si>
  <si>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</si>
  <si>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</si>
  <si>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</si>
  <si>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</si>
  <si>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</si>
  <si>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</si>
  <si>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</si>
  <si>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</si>
  <si>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</si>
  <si>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</si>
  <si>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</si>
  <si>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</si>
  <si>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</si>
  <si>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</si>
  <si>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</si>
  <si>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</si>
  <si>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</si>
  <si>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</si>
  <si>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</si>
  <si>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</si>
  <si>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</si>
  <si>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</si>
  <si>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</si>
  <si>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</si>
  <si>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</si>
  <si>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</si>
  <si>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</si>
  <si>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</si>
  <si>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</si>
  <si>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</si>
  <si>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</si>
  <si>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</si>
  <si>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</si>
  <si>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</si>
  <si>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</si>
  <si>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</si>
  <si>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</si>
  <si>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</si>
  <si>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</si>
  <si>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</si>
  <si>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</si>
  <si>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</si>
  <si>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</si>
  <si>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</si>
  <si>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</si>
  <si>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</si>
  <si>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</si>
  <si>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</si>
  <si>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</si>
  <si>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</si>
  <si>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</si>
  <si>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</si>
  <si>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</si>
  <si>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</si>
  <si>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</si>
  <si>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</si>
  <si>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</si>
  <si>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</si>
  <si>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</si>
  <si>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</si>
  <si>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</si>
  <si>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</si>
  <si>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</si>
  <si>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</si>
  <si>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</si>
  <si>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</si>
  <si>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</si>
  <si>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</si>
  <si>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</si>
  <si>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</si>
  <si>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</si>
  <si>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</si>
  <si>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</si>
  <si>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</si>
  <si>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</si>
  <si>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</si>
  <si>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</si>
  <si>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</si>
  <si>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</si>
  <si>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</si>
  <si>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</si>
  <si>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</si>
  <si>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</si>
  <si>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</si>
  <si>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</si>
  <si>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</si>
  <si>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</si>
  <si>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</si>
  <si>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</si>
  <si>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</si>
  <si>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</si>
  <si>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</si>
  <si>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</si>
  <si>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</si>
  <si>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</si>
  <si>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</si>
  <si>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</si>
  <si>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</si>
  <si>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</si>
  <si>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</si>
  <si>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</si>
  <si>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</si>
  <si>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</si>
  <si>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</si>
  <si>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</si>
  <si>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</si>
  <si>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</si>
  <si>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</si>
  <si>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</si>
  <si>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</si>
  <si>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</si>
  <si>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</si>
  <si>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</si>
  <si>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</si>
  <si>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</si>
  <si>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</si>
  <si>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</si>
  <si>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</si>
  <si>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</si>
  <si>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</si>
  <si>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</si>
  <si>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</si>
  <si>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</si>
  <si>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</si>
  <si>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</si>
  <si>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</si>
  <si>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</si>
  <si>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</si>
  <si>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</si>
  <si>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</si>
  <si>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</si>
  <si>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</si>
  <si>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</si>
  <si>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</si>
  <si>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</si>
  <si>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</si>
  <si>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</si>
  <si>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</si>
  <si>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</si>
  <si>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</si>
  <si>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</si>
  <si>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</si>
  <si>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</si>
  <si>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</si>
  <si>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</si>
  <si>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</si>
  <si>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</si>
  <si>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</si>
  <si>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</si>
  <si>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</si>
  <si>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</si>
  <si>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</si>
  <si>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</si>
  <si>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</si>
  <si>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</si>
  <si>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</si>
  <si>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</si>
  <si>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</si>
  <si>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</si>
  <si>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</si>
  <si>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</si>
  <si>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</si>
  <si>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</si>
  <si>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</si>
  <si>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</si>
  <si>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</si>
  <si>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</si>
  <si>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</si>
  <si>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</si>
  <si>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</si>
  <si>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</si>
  <si>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</si>
  <si>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</si>
  <si>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</si>
  <si>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</si>
  <si>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</si>
  <si>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</si>
  <si>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</si>
  <si>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</si>
  <si>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</si>
  <si>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</si>
  <si>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</si>
  <si>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</si>
  <si>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</si>
  <si>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</si>
  <si>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</si>
  <si>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</si>
  <si>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</si>
  <si>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</si>
  <si>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</si>
  <si>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</si>
  <si>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</si>
  <si>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</si>
  <si>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</si>
  <si>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</si>
  <si>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</si>
  <si>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</si>
  <si>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</si>
  <si>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</si>
  <si>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</si>
  <si>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</si>
  <si>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</si>
  <si>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</si>
  <si>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</si>
  <si>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</si>
  <si>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</si>
  <si>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</si>
  <si>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</si>
  <si>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</si>
  <si>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</si>
  <si>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</si>
  <si>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</si>
  <si>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</si>
  <si>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</si>
  <si>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</si>
  <si>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</si>
  <si>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</si>
  <si>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</si>
  <si>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</si>
  <si>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</si>
  <si>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</si>
  <si>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</si>
  <si>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</si>
  <si>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</si>
  <si>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</si>
  <si>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</si>
  <si>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</si>
  <si>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</si>
  <si>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</si>
  <si>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</si>
  <si>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</si>
  <si>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</si>
  <si>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</si>
  <si>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</si>
  <si>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</si>
  <si>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</si>
  <si>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</si>
  <si>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</si>
  <si>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</si>
  <si>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</si>
  <si>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</si>
  <si>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</si>
  <si>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</si>
  <si>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</si>
  <si>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</si>
  <si>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</si>
  <si>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</si>
  <si>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</si>
  <si>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</si>
  <si>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</si>
  <si>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</si>
  <si>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</si>
  <si>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</si>
  <si>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</si>
  <si>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</si>
  <si>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</si>
  <si>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</si>
  <si>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</si>
  <si>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</si>
  <si>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</si>
  <si>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</si>
  <si>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</si>
  <si>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</si>
  <si>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</si>
  <si>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</si>
  <si>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</si>
  <si>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</si>
  <si>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</si>
  <si>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</si>
  <si>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</si>
  <si>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</si>
  <si>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</si>
  <si>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</si>
  <si>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</si>
  <si>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</si>
  <si>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</si>
  <si>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</si>
  <si>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</si>
  <si>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</si>
  <si>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</si>
  <si>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</si>
  <si>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</si>
  <si>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</si>
  <si>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</si>
  <si>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</si>
  <si>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</si>
  <si>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</si>
  <si>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</si>
  <si>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</si>
  <si>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</si>
  <si>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</si>
  <si>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</si>
  <si>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</si>
  <si>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</si>
  <si>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</si>
  <si>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</si>
  <si>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</si>
  <si>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</si>
  <si>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</si>
  <si>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</si>
  <si>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</si>
  <si>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</si>
  <si>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</si>
  <si>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</si>
  <si>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</si>
  <si>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</si>
  <si>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</si>
  <si>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</si>
  <si>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</si>
  <si>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</si>
  <si>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</si>
  <si>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</si>
  <si>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</si>
  <si>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</si>
  <si>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</si>
  <si>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</si>
  <si>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</si>
  <si>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</si>
  <si>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</si>
  <si>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</si>
  <si>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</si>
  <si>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</si>
  <si>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</si>
  <si>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</si>
  <si>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</si>
  <si>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</si>
  <si>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</si>
  <si>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</si>
  <si>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</si>
  <si>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</si>
  <si>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</si>
  <si>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</si>
  <si>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</si>
  <si>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</si>
  <si>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</si>
  <si>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</si>
  <si>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</si>
  <si>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</si>
  <si>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</si>
  <si>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</si>
  <si>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</si>
  <si>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</si>
  <si>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</si>
  <si>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</si>
  <si>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</si>
  <si>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</si>
  <si>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</si>
  <si>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</si>
  <si>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</si>
  <si>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</si>
  <si>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</si>
  <si>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</si>
  <si>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</si>
  <si>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</si>
  <si>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</si>
  <si>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</si>
  <si>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</si>
  <si>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</si>
  <si>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</si>
  <si>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</si>
  <si>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</si>
  <si>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</si>
  <si>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</si>
  <si>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</si>
  <si>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</si>
  <si>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</si>
  <si>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</si>
  <si>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</si>
  <si>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</si>
  <si>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</si>
  <si>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</si>
  <si>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</si>
  <si>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</si>
  <si>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</si>
  <si>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</si>
  <si>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</si>
  <si>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</si>
  <si>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</si>
  <si>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</si>
  <si>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</si>
  <si>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</si>
  <si>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</si>
  <si>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</si>
  <si>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</si>
  <si>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</si>
  <si>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</si>
  <si>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</si>
  <si>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</si>
  <si>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</si>
  <si>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</si>
  <si>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</si>
  <si>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</si>
  <si>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</si>
  <si>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</si>
  <si>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</si>
  <si>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</si>
  <si>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</si>
  <si>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</si>
  <si>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</si>
  <si>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</si>
  <si>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</si>
  <si>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</si>
  <si>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</si>
  <si>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</si>
  <si>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</si>
  <si>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</si>
  <si>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</si>
  <si>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</si>
  <si>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</si>
  <si>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</si>
  <si>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</si>
  <si>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</si>
  <si>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</si>
  <si>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</si>
  <si>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</si>
  <si>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</si>
  <si>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</si>
  <si>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</si>
  <si>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</si>
  <si>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</si>
  <si>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</si>
  <si>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</si>
  <si>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</si>
  <si>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</si>
  <si>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</si>
  <si>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</si>
  <si>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</si>
  <si>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</si>
  <si>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</si>
  <si>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</si>
  <si>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</si>
  <si>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</si>
  <si>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</si>
  <si>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</si>
  <si>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</si>
  <si>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</si>
  <si>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</si>
  <si>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</si>
  <si>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</si>
  <si>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</si>
  <si>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</si>
  <si>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</si>
  <si>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</si>
  <si>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</si>
  <si>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</si>
  <si>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</si>
  <si>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</si>
  <si>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</si>
  <si>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</si>
  <si>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</si>
  <si>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</si>
  <si>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</si>
  <si>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</si>
  <si>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</si>
  <si>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</si>
  <si>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</si>
  <si>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</si>
  <si>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</si>
  <si>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</si>
  <si>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</si>
  <si>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</si>
  <si>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</si>
  <si>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</si>
  <si>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</si>
  <si>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</si>
  <si>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</si>
  <si>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</si>
  <si>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</si>
  <si>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</si>
  <si>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</si>
  <si>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</si>
  <si>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</si>
  <si>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</si>
  <si>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</si>
  <si>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</si>
  <si>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</si>
  <si>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</si>
  <si>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</si>
  <si>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</si>
  <si>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</si>
  <si>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</si>
  <si>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</si>
  <si>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</si>
  <si>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</si>
  <si>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</si>
  <si>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</si>
  <si>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</si>
  <si>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</si>
  <si>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</si>
  <si>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</si>
  <si>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</si>
  <si>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</si>
  <si>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</si>
  <si>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</si>
  <si>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</si>
  <si>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</si>
  <si>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</si>
  <si>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</si>
  <si>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</si>
  <si>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</si>
  <si>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</si>
  <si>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</si>
  <si>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</si>
  <si>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</si>
  <si>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</si>
  <si>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</si>
  <si>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</si>
  <si>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</si>
  <si>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</si>
  <si>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</si>
  <si>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</si>
  <si>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</si>
  <si>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</si>
  <si>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</si>
  <si>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</si>
  <si>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</si>
  <si>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</si>
  <si>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</si>
  <si>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</si>
  <si>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</si>
  <si>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</si>
  <si>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</si>
  <si>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</si>
  <si>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</si>
  <si>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</si>
  <si>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</si>
  <si>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</si>
  <si>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</si>
  <si>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</si>
  <si>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</si>
  <si>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</si>
  <si>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</si>
  <si>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</si>
  <si>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</si>
  <si>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</si>
  <si>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</si>
  <si>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</si>
  <si>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</si>
  <si>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</si>
  <si>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</si>
  <si>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</si>
  <si>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</si>
  <si>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</si>
  <si>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</si>
  <si>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</si>
  <si>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</si>
  <si>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</si>
  <si>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</si>
  <si>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</si>
  <si>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</si>
  <si>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</si>
  <si>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</si>
  <si>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</si>
  <si>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</si>
  <si>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</si>
  <si>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</si>
  <si>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</si>
  <si>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</si>
  <si>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</si>
  <si>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</si>
  <si>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</si>
  <si>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</si>
  <si>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</si>
  <si>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</si>
  <si>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</si>
  <si>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</si>
  <si>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</si>
  <si>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</si>
  <si>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</si>
  <si>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</si>
  <si>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</si>
  <si>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</si>
  <si>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</si>
  <si>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</si>
  <si>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</si>
  <si>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</si>
  <si>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</si>
  <si>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</si>
  <si>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</si>
  <si>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</si>
  <si>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</si>
  <si>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</si>
  <si>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</si>
  <si>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</si>
  <si>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</si>
  <si>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</si>
  <si>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</si>
  <si>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</si>
  <si>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</si>
  <si>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</si>
  <si>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</si>
  <si>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</si>
  <si>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</si>
  <si>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</si>
  <si>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</si>
  <si>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</si>
  <si>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</si>
  <si>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</si>
  <si>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</si>
  <si>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</si>
  <si>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</si>
  <si>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</si>
  <si>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</si>
  <si>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</si>
  <si>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</si>
  <si>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</si>
  <si>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</si>
  <si>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</si>
  <si>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</si>
  <si>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</si>
  <si>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</si>
  <si>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</si>
  <si>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</si>
  <si>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</si>
  <si>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</si>
  <si>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</si>
  <si>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</si>
  <si>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</si>
  <si>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</si>
  <si>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</si>
  <si>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</si>
  <si>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</si>
  <si>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</si>
  <si>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</si>
  <si>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</si>
  <si>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</si>
  <si>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</si>
  <si>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</si>
  <si>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</si>
  <si>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</si>
  <si>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</si>
  <si>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</si>
  <si>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</si>
  <si>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</si>
  <si>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</si>
  <si>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</si>
  <si>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</si>
  <si>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</si>
  <si>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</si>
  <si>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</si>
  <si>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</si>
  <si>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</si>
  <si>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</si>
  <si>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</si>
  <si>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</si>
  <si>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</si>
  <si>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</si>
  <si>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</si>
  <si>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</si>
  <si>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</si>
  <si>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</si>
  <si>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</si>
  <si>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</si>
  <si>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</si>
  <si>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</si>
  <si>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</si>
  <si>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</si>
  <si>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</si>
  <si>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</si>
  <si>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</si>
  <si>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</si>
  <si>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</si>
  <si>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</si>
  <si>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</si>
  <si>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</si>
  <si>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</si>
  <si>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</si>
  <si>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</si>
  <si>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</si>
  <si>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</si>
  <si>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</si>
  <si>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</si>
  <si>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</si>
  <si>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</si>
  <si>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</si>
  <si>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</si>
  <si>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</si>
  <si>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</si>
  <si>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</si>
  <si>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</si>
  <si>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</si>
  <si>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</si>
  <si>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</si>
  <si>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</si>
  <si>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</si>
  <si>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</si>
  <si>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</si>
  <si>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</si>
  <si>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</si>
  <si>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</si>
  <si>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</si>
  <si>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</si>
  <si>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</si>
  <si>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</si>
  <si>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</si>
  <si>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</si>
  <si>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</si>
  <si>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</si>
  <si>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</si>
  <si>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</si>
  <si>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</si>
  <si>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</si>
  <si>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</si>
  <si>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</si>
  <si>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</si>
  <si>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</si>
  <si>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</si>
  <si>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</si>
  <si>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</si>
  <si>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</si>
  <si>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</si>
  <si>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</si>
  <si>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</si>
  <si>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</si>
  <si>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</si>
  <si>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</si>
  <si>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</si>
  <si>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</si>
  <si>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</si>
  <si>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</si>
  <si>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</si>
  <si>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</si>
  <si>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</si>
  <si>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</si>
  <si>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</si>
  <si>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</si>
  <si>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</si>
  <si>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</si>
  <si>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</si>
  <si>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</si>
  <si>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</si>
  <si>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</si>
  <si>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</si>
  <si>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</si>
  <si>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</si>
  <si>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</si>
  <si>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</si>
  <si>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</si>
  <si>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</si>
  <si>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</si>
  <si>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</si>
  <si>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</si>
  <si>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</si>
  <si>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</si>
  <si>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</si>
  <si>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</si>
  <si>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</si>
  <si>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</si>
  <si>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</si>
  <si>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</si>
  <si>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</si>
  <si>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</si>
  <si>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</si>
  <si>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</si>
  <si>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</si>
  <si>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</si>
  <si>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</si>
  <si>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</si>
  <si>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</si>
  <si>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</si>
  <si>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</si>
  <si>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</si>
  <si>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</si>
  <si>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</si>
  <si>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</si>
  <si>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</si>
  <si>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</si>
  <si>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</si>
  <si>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</si>
  <si>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</si>
  <si>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</si>
  <si>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</si>
  <si>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</si>
  <si>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</si>
  <si>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</si>
  <si>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</si>
  <si>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</si>
  <si>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</si>
  <si>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</si>
  <si>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</si>
  <si>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</si>
  <si>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</si>
  <si>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</si>
  <si>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</si>
  <si>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</si>
  <si>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</si>
  <si>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</si>
  <si>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</si>
  <si>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</si>
  <si>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</si>
  <si>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</si>
  <si>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</si>
  <si>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</si>
  <si>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</si>
  <si>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</si>
  <si>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</si>
  <si>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</si>
  <si>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</si>
  <si>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</si>
  <si>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</si>
  <si>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</si>
  <si>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</si>
  <si>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</si>
  <si>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</si>
  <si>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</si>
  <si>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</si>
  <si>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</si>
  <si>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</si>
  <si>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</si>
  <si>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</si>
  <si>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</si>
  <si>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</si>
  <si>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</si>
  <si>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</si>
  <si>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</si>
  <si>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</si>
  <si>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</si>
  <si>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</si>
  <si>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</si>
  <si>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</si>
  <si>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</si>
  <si>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</si>
  <si>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</si>
  <si>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</si>
  <si>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</si>
  <si>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</si>
  <si>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</si>
  <si>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</si>
  <si>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</si>
  <si>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</si>
  <si>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</si>
  <si>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</si>
  <si>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</si>
  <si>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</si>
  <si>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</si>
  <si>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</si>
  <si>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</si>
  <si>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</si>
  <si>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</si>
  <si>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</si>
  <si>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</si>
  <si>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</si>
  <si>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</si>
  <si>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</si>
  <si>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</si>
  <si>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</si>
  <si>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</si>
  <si>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</si>
  <si>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</si>
  <si>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</si>
  <si>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</si>
  <si>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</si>
  <si>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</si>
  <si>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</si>
  <si>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</si>
  <si>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</si>
  <si>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</si>
  <si>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</si>
  <si>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</si>
  <si>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</si>
  <si>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</si>
  <si>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</si>
  <si>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</si>
  <si>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</si>
  <si>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</si>
  <si>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</si>
  <si>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</si>
  <si>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</si>
  <si>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</si>
  <si>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</si>
  <si>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</si>
  <si>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</si>
  <si>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</si>
  <si>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</si>
  <si>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</si>
  <si>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</si>
  <si>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</si>
  <si>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</si>
  <si>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</si>
  <si>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</si>
  <si>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</si>
  <si>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</si>
  <si>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</si>
  <si>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</si>
  <si>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</si>
  <si>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</si>
  <si>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</si>
  <si>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</si>
  <si>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</si>
  <si>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</si>
  <si>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</si>
  <si>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</si>
  <si>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</si>
  <si>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</si>
  <si>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</si>
  <si>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</si>
  <si>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</si>
  <si>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</si>
  <si>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</si>
  <si>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</si>
  <si>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</si>
  <si>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</si>
  <si>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</si>
  <si>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</si>
  <si>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</si>
  <si>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</si>
  <si>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</si>
  <si>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</si>
  <si>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</si>
  <si>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</si>
  <si>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</si>
  <si>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</si>
  <si>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</si>
  <si>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</si>
  <si>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</si>
  <si>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</si>
  <si>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</si>
  <si>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</si>
  <si>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</si>
  <si>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</si>
  <si>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</si>
  <si>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</si>
  <si>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</si>
  <si>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</si>
  <si>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</si>
  <si>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</si>
  <si>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</si>
  <si>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</si>
  <si>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</si>
  <si>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</si>
  <si>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</si>
  <si>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</si>
  <si>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</si>
  <si>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</si>
  <si>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</si>
  <si>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</si>
  <si>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</si>
  <si>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</si>
  <si>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</si>
  <si>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</si>
  <si>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</si>
  <si>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</si>
  <si>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</si>
  <si>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</si>
  <si>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</si>
  <si>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</si>
  <si>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</si>
  <si>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</si>
  <si>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</si>
  <si>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</si>
  <si>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</si>
  <si>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</si>
  <si>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</si>
  <si>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</si>
  <si>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</si>
  <si>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</si>
  <si>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</si>
  <si>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</si>
  <si>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</si>
  <si>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</si>
  <si>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</si>
  <si>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</si>
  <si>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</si>
  <si>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</si>
  <si>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</si>
  <si>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</si>
  <si>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</si>
  <si>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</si>
  <si>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</si>
  <si>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</si>
  <si>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</si>
  <si>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</si>
  <si>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</si>
  <si>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</si>
  <si>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</si>
  <si>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</si>
  <si>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</si>
  <si>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</si>
  <si>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</si>
  <si>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</si>
  <si>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</si>
  <si>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</si>
  <si>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</si>
  <si>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</si>
  <si>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</si>
  <si>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</si>
  <si>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</si>
  <si>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</si>
  <si>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</si>
  <si>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</si>
  <si>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</si>
  <si>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</si>
  <si>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</si>
  <si>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</si>
  <si>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</si>
  <si>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</si>
  <si>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</si>
  <si>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</si>
  <si>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</si>
  <si>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</si>
  <si>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</si>
  <si>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</si>
  <si>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</si>
  <si>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</si>
  <si>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</si>
  <si>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</si>
  <si>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</si>
  <si>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</si>
  <si>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</si>
  <si>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</si>
  <si>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</si>
  <si>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</si>
  <si>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</si>
  <si>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</si>
  <si>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</si>
  <si>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</si>
  <si>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</si>
  <si>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</si>
  <si>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</si>
  <si>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</si>
  <si>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</si>
  <si>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</si>
  <si>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</si>
  <si>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</si>
  <si>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</si>
  <si>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</si>
  <si>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</si>
  <si>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</si>
  <si>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</si>
  <si>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</si>
  <si>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</si>
  <si>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</si>
  <si>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</si>
  <si>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</si>
  <si>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</si>
  <si>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</si>
  <si>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</si>
  <si>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</si>
  <si>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</si>
  <si>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</si>
  <si>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</si>
  <si>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</si>
  <si>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</si>
  <si>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</si>
  <si>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</si>
  <si>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</si>
  <si>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</si>
  <si>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</si>
  <si>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</si>
  <si>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</si>
  <si>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</si>
  <si>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</si>
  <si>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</si>
  <si>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</si>
  <si>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</si>
  <si>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</si>
  <si>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</si>
  <si>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</si>
  <si>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</si>
  <si>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</si>
  <si>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</si>
  <si>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</si>
  <si>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</si>
  <si>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</si>
  <si>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</si>
  <si>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</si>
  <si>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</si>
  <si>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</si>
  <si>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</si>
  <si>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</si>
  <si>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</si>
  <si>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</si>
  <si>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</si>
  <si>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</si>
  <si>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</si>
  <si>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</si>
  <si>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</si>
  <si>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</si>
  <si>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</si>
  <si>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</si>
  <si>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</si>
  <si>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</si>
  <si>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</si>
  <si>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</si>
  <si>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</si>
  <si>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</si>
  <si>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</si>
  <si>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</si>
  <si>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</si>
  <si>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</si>
  <si>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</si>
  <si>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</si>
  <si>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</si>
  <si>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</si>
  <si>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</si>
  <si>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</si>
  <si>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</si>
  <si>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</si>
  <si>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</si>
  <si>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</si>
  <si>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</si>
  <si>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</si>
  <si>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</si>
  <si>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</si>
  <si>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</si>
  <si>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</si>
  <si>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</si>
  <si>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</si>
  <si>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</si>
  <si>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</si>
  <si>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</si>
  <si>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</si>
  <si>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</si>
  <si>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</si>
  <si>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</si>
  <si>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</si>
  <si>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</si>
  <si>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</si>
  <si>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</si>
  <si>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</si>
  <si>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</si>
  <si>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</si>
  <si>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</si>
  <si>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</si>
  <si>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</si>
  <si>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</si>
  <si>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</si>
  <si>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</si>
  <si>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</si>
  <si>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</si>
  <si>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</si>
  <si>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</si>
  <si>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</si>
  <si>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</si>
  <si>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</si>
  <si>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</si>
  <si>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</si>
  <si>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</si>
  <si>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</si>
  <si>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</si>
  <si>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</si>
  <si>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</si>
  <si>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</si>
  <si>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</si>
  <si>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</si>
  <si>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</si>
  <si>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</si>
  <si>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</si>
  <si>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</si>
  <si>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</si>
  <si>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</si>
  <si>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</si>
  <si>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</si>
  <si>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</si>
  <si>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</si>
  <si>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</si>
  <si>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</si>
  <si>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</si>
  <si>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</si>
  <si>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</si>
  <si>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</si>
  <si>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</si>
  <si>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</si>
  <si>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</si>
  <si>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</si>
  <si>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</si>
  <si>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</si>
  <si>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</si>
  <si>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</si>
  <si>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</si>
  <si>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</si>
  <si>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</si>
  <si>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</si>
  <si>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</si>
  <si>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</si>
  <si>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</si>
  <si>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</si>
  <si>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</si>
  <si>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</si>
  <si>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</si>
  <si>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</si>
  <si>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</si>
  <si>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</si>
  <si>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</si>
  <si>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</si>
  <si>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</si>
  <si>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</si>
  <si>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</si>
  <si>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</si>
  <si>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</si>
  <si>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</si>
  <si>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</si>
  <si>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</si>
  <si>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</si>
  <si>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</si>
  <si>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</si>
  <si>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</si>
  <si>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</si>
  <si>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</si>
  <si>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</si>
  <si>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</si>
  <si>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</si>
  <si>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</si>
  <si>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</si>
  <si>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</si>
  <si>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</si>
  <si>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</si>
  <si>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</si>
  <si>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</si>
  <si>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</si>
  <si>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</si>
  <si>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</si>
  <si>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</si>
  <si>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</si>
  <si>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</si>
  <si>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</si>
  <si>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</si>
  <si>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</si>
  <si>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</si>
  <si>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</si>
  <si>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</si>
  <si>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</si>
  <si>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</si>
  <si>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</si>
  <si>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</si>
  <si>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</si>
  <si>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</si>
  <si>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</si>
  <si>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</si>
  <si>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</si>
  <si>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</si>
  <si>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</si>
  <si>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</si>
  <si>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</si>
  <si>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</si>
  <si>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</si>
  <si>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</si>
  <si>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</si>
  <si>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</si>
  <si>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</si>
  <si>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</si>
  <si>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</si>
  <si>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</si>
  <si>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</si>
  <si>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</si>
  <si>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</si>
  <si>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</si>
  <si>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</si>
  <si>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</si>
  <si>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</si>
  <si>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</si>
  <si>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</si>
  <si>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</si>
  <si>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</si>
  <si>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</si>
  <si>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</si>
  <si>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</si>
  <si>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</si>
  <si>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</si>
  <si>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</si>
  <si>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</si>
  <si>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</si>
  <si>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</si>
  <si>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</si>
  <si>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</si>
  <si>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</si>
  <si>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</si>
  <si>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</si>
  <si>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</si>
  <si>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</si>
  <si>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</si>
  <si>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</si>
  <si>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</si>
  <si>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</si>
  <si>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</si>
  <si>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</si>
  <si>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</si>
  <si>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</si>
  <si>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</si>
  <si>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</si>
  <si>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</si>
  <si>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</si>
  <si>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</si>
  <si>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</si>
  <si>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</si>
  <si>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</si>
  <si>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</si>
  <si>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</si>
  <si>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</si>
  <si>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</si>
  <si>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</si>
  <si>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</si>
  <si>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</si>
  <si>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</si>
  <si>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</si>
  <si>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</si>
  <si>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</si>
  <si>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</si>
  <si>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</si>
  <si>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</si>
  <si>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</si>
  <si>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</si>
  <si>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</si>
  <si>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</si>
  <si>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</si>
  <si>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</si>
  <si>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</si>
  <si>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</si>
  <si>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</si>
  <si>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</si>
  <si>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</si>
  <si>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</si>
  <si>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</si>
  <si>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</si>
  <si>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</si>
  <si>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</si>
  <si>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</si>
  <si>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</si>
  <si>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</si>
  <si>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</si>
  <si>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</si>
  <si>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</si>
  <si>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</si>
  <si>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</si>
  <si>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</si>
  <si>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</si>
  <si>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</si>
  <si>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</si>
  <si>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</si>
  <si>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</si>
  <si>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</si>
  <si>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</si>
  <si>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</si>
  <si>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</si>
  <si>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</si>
  <si>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</si>
  <si>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</si>
  <si>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</si>
  <si>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PCM-20251129-00000684</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</si>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</sst>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327.52978182869992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2.4017939809709787E-2</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45990.478207754626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45990.478207638887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45990.478207754626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45990.478207754626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45990.478207754626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45990.478207754626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45990.478207754626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45990.478207754626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45990.478207754626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45990.478207754626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45990.478207754626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45990.478207754626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45990.478207754626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45990.478207754626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45990.478207754626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45990.478207754626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45990.478207754626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45990.478207754626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45990.478207754626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45990.478207754626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45990.478207754626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45990.478207754626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45990.478207754626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45990.478207754626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45990.478207754626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45990.478207754626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45990.478207754626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45990.478207754626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45990.478207754626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45990.478207754626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45990.478207754626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45990.478207754626</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165.47836979166459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6.0907887731445953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45990.478207754626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45990.478207754626</v>
      </c>
      <c r="H6" s="100" t="s">
        <v>39194</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45990.478207754626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45990.478207754626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45990.478207754626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45990.478207754626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45990.478207754626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45990.478207754626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45990.478207754626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45990.478207754626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45990.478207754626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45990.478207754626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45990.478207754626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45990.478207754626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45990.478207754626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45990.478207754626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45990.478207754626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45990.478207754626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45990.478207754626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45990.478207754626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45990.478207754626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45990.478207754626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45990.478207754626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45990.478207754626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45990.478207754626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45990.478207754626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45990.478207754626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45990.478207754626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45990.478207754626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45990.478207754626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45990.478207754626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45990.478207754626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45990.478207754626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45990.478207754626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45990.478207754626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45990.478207754626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45990.478207754626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45990.478207754626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45990.478207754626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45990.478207754626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45990.478207754626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45990.478207754626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45990.478207754626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45990.478207754626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45990.478207754626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45990.478207754626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45990.478207754626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45990.478207754626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45990.478207754626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45990.478207754626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45990.478207754626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45990.478207754626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45990.478207754626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45990.478207754626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45990.478207754626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45990.478207754626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45990.478207754626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45990.478207754626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45990.478207754626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45990.478207754626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45990.478207754626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45990.478207754626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45990.478207754626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45990.478207754626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45990.478207754626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45990.478207754626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45990.478207754626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45990.478207754626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45990.478207754626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45990.478207754626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45990.478207754626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45990.478207754626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45990.478207754626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45990.478207754626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45990.478207754626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45990.478207754626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c r="D2" s="82" t="s">
        <v>24526</v>
      </c>
      <c r="E2" s="18"/>
      <c r="F2" s="20"/>
      <c r="G2" s="21">
        <f t="shared" ref="G2:G40" ca="1" si="0">IFERROR(NOW()-F2,"-")</f>
        <v>45990.478207754626</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18" t="str">
        <f>IFERROR(VLOOKUP(#REF!,DB!#REF!,7,0),"")</f>
        <v/>
      </c>
      <c r="E3" s="18"/>
      <c r="F3" s="20"/>
      <c r="G3" s="21">
        <f t="shared" ca="1" si="0"/>
        <v>45990.478207754626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45990.478207754626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45990.478207754626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45990.478207754626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45990.478207754626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45990.478207754626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45990.478207754626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45990.478207754626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45990.478207754626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45990.478207754626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45990.478207754626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45990.478207754626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45990.478207754626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45990.478207754626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45990.478207754626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45990.478207754626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45990.478207754626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45990.478207754626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45990.478207754626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45990.478207754626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45990.478207754626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45990.478207754626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45990.478207754626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45990.478207754626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45990.478207754626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45990.478207754626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45990.478207754626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45990.478207754626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45990.478207754626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45990.478207754626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45990.478207754626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45990.478207754626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45990.478207754626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45990.478207754626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45990.478207754626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45990.478207754626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45990.478207754626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45990.478207754626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45990.478207754626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45990.478207754626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45990.478207754626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45990.478207754626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45990.478207754626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45990.478207754626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45990.478207754626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45990.478207754626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45990.478207754626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45990.478207754626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45990.478207754626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45990.478207754626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45990.478207754626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45990.478207754626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45990.478207754626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45990.478207754626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45990.478207754626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45990.478207754626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45990.478207754626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45990.478207754626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45990.478207754626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45990.478207754626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45990.478207754626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45990.478207754626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45990.478207754626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45990.478207754626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45990.478207754626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45990.478207754626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45990.478207754626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45990.478207754626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45990.478207754626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45990.478207754626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45990.478207754626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45990.478207754626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45990.478207754626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45990.478207754626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45990.478207754626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45990.478207754626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45990.478207754626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45990.478207754626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45990.478207754626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45990.478207754626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45990.478207754626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45990.478207754626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45990.478207754626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45990.478207754626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45990.478207754626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45990.478207754626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45990.478207754626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45990.478207754626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45990.478207754626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45990.478207754626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45990.478207754626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45990.478207754626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45990.478207754626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45990.478207754626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45990.478207754626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45990.478207754626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45990.478207754626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45990.478207754626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45990.478207754626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45990.478207754626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45990.478207754626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45990.478207754626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45990.478207754626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45990.478207754626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45990.478207754626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45990.478207754626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45990.478207754626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45990.478207754626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45990.478207754626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45990.478207754626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45990.478207754626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45990.478207754626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45990.478207754626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45990.478207754626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45990.478207754626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45990.478207754626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45990.478207754626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45990.478207754626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45990.478207754626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45990.478207754626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45990.478207754626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45990.478207754626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45990.478207754626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45990.478207754626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45990.478207754626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45990.478207754626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45990.478207754626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45990.478207754626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45990.478207754626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45990.478207754626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45990.478207754626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45990.478207754626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45990.478207754626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45990.478207754626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45990.478207754626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45990.478207754626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45990.478207754626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45990.478207754626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45990.478207754626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45990.478207754626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45990.478207754626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45990.478207754626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45990.478207754626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45990.478207754626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45990.478207754626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45990.478207754626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45990.478207754626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45990.478207754626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45990.478207754626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45990.478207754626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45990.478207754626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45990.478207754626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45990.478207754626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45990.478207754626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45990.478207754626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45990.478207754626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45990.478207754626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45990.478207754626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45990.478207754626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45990.478207754626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45990.478207754626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45990.478207754626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45990.478207754626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45990.478207754626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45990.478207754626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45990.478207754626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45990.478207754626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45990.478207754626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45990.478207754626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45990.478207754626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45990.478207754626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45990.478207754626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45990.478207754626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45990.478207754626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45990.478207754626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45990.478207754626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45990.478207754626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45990.478207754626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45990.478207754626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45990.478207754626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45990.478207754626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45990.478207754626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45990.478207754626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45990.478207754626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45990.478207754626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45990.478207754626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45990.478207754626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45990.478207754626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45990.478207754626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45990.478207754626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45990.478207754626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45990.478207754626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45990.478207754626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45990.478207754626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45990.478207754626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45990.478207754626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45990.478207754626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45990.478207754626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45990.478207754626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45990.478207754626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45990.478207754626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45990.478207754626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45990.478207754626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45990.478207754626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45990.478207754626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45990.478207754626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45990.478207754626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45990.478207754626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45990.478207754626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45990.478207754626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45990.478207754626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45990.478207754626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45990.478207754626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45990.478207754626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45990.478207754626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45990.478207754626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45990.478207754626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45990.478207754626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45990.478207754626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45990.478207754626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45990.478207754626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45990.478207754626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45990.478207754626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45990.478207754626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45990.478207754626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45990.478207754626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45990.478207754626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45990.478207754626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45990.478207754626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45990.478207754626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45990.478207754626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45990.478207754626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45990.478207754626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45990.478207754626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45990.478207754626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45990.478207754626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45990.478207754626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45990.478207754626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45990.478207754626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45990.478207754626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45990.478207754626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45990.478207754626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45990.478207754626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45990.478207754626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45990.478207754626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45990.478207754626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45990.478207754626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45990.478207754626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45990.478207754626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45990.478207754626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45990.478207754626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45990.478207754626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45990.478207754626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45990.478207754626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45990.478207754626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45990.478207754626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45990.478207754626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45990.478207754626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45990.478207754626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45990.478207754626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45990.478207754626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45990.478207754626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45990.478207754626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45990.478207754626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45990.478207754626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45990.478207754626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45990.478207754626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45990.478207754626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45990.478207754626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45990.478207754626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45990.478207754626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45990.478207754626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45990.478207754626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45990.478207754626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45990.478207754626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45990.478207754626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45990.478207754626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45990.478207754626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45990.478207754626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45990.478207754626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45990.478207754626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45990.478207754626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45990.478207754626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45990.478207754626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45990.478207754626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45990.478207754626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45990.478207754626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45990.478207754626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45990.478207754626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45990.478207754626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45990.478207754626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45990.478207754626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45990.478207754626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45990.478207754626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45990.478207754626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45990.478207754626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45990.478207754626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45990.478207754626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45990.478207754626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45990.478207754626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45990.478207754626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45990.478207754626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45990.478207754626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45990.478207754626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45990.478207754626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45990.478207754626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45990.478207754626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45990.478207754626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45990.478207754626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45990.478207754626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45990.478207754626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45990.478207754626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45990.478207754626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45990.478207754626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45990.478207754626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45990.478207754626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45990.478207754626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45990.478207754626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45990.478207754626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45990.478207754626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45990.478207754626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45990.478207754626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45990.478207754626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45990.478207754626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45990.478207754626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45990.478207754626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45990.478207754626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45990.478207754626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45990.478207754626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45990.478207754626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45990.478207754626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45990.478207754626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45990.478207754626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45990.478207754626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45990.478207754626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45990.478207754626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45990.478207754626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45990.478207754626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45990.478207754626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45990.478207754626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45990.478207754626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45990.478207754626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45990.478207754626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45990.478207754626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45990.478207754626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45990.478207754626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45990.478207754626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45990.478207754626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45990.478207754626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45990.478207754626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45990.478207754626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45990.478207754626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45990.478207754626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45990.478207754626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45990.478207754626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45990.478207754626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45990.478207754626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45990.478207754626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45990.478207754626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45990.478207754626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45990.478207754626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45990.478207754626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45990.478207754626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45990.478207754626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45990.478207754626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45990.478207754626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45990.478207754626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45990.478207754626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45990.478207754626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45990.478207754626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45990.478207754626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45990.478207754626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45990.478207754626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45990.478207754626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45990.478207754626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45990.478207754626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45990.478207754626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45990.478207754626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45990.478207754626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45990.478207754626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45990.478207754626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45990.478207754626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45990.478207754626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45990.478207754626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45990.478207754626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45990.478207754626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45990.478207754626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45990.478207754626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45990.478207754626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45990.478207754626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45990.478207754626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45990.478207754626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45990.478207754626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45990.478207754626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45990.478207754626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45990.478207754626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45990.478207754626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45990.478207754626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45990.478207754626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45990.478207754626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45990.478207754626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45990.478207754626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45990.478207754626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45990.478207754626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45990.478207754626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45990.478207754626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45990.478207754626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45990.478207754626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45990.478207754626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45990.478207754626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45990.478207754626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45990.478207754626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45990.478207754626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45990.478207754626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45990.478207754626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45990.478207754626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45990.478207754626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45990.478207754626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45990.478207754626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45990.478207754626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45990.478207754626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45990.478207754626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45990.478207754626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45990.478207754626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45990.478207754626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45990.478207754626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45990.478207754626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45990.478207754626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45990.478207754626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45990.478207754626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45990.478207754626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45990.478207754626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45990.478207754626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45990.478207754626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45990.478207754626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45990.478207754626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45990.478207754626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45990.478207754626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45990.478207754626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45990.478207754626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45990.478207754626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45990.478207754626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45990.478207754626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45990.478207754626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45990.478207754626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45990.478207754626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45990.478207754626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45990.478207754626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45990.478207754626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45990.478207754626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45990.478207754626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45990.478207754626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45990.478207754626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45990.478207754626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45990.478207754626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45990.478207754626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45990.478207754626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45990.478207754626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45990.478207754626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45990.478207754626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45990.478207754626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45990.478207754626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45990.478207754626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45990.478207754626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45990.478207754626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45990.478207754626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45990.478207754626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45990.478207754626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45990.478207754626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45990.478207754626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45990.478207754626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45990.478207754626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45990.478207754626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45990.478207754626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45990.478207754626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45990.478207754626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45990.478207754626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45990.478207754626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45990.478207754626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45990.478207754626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45990.478207754626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45990.478207754626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45990.478207754626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45990.478207754626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45990.478207754626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45990.478207754626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45990.478207754626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45990.478207754626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45990.478207754626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45990.478207754626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45990.478207754626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45990.478207754626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45990.478207754626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45990.478207754626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45990.478207754626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45990.478207754626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45990.478207754626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45990.478207754626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45990.478207754626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45990.478207754626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45990.478207754626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45990.478207754626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45990.478207754626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45990.478207754626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45990.478207754626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45990.478207754626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45990.478207754626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45990.478207754626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45990.478207754626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45990.478207754626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45990.478207754626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45990.478207754626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45990.478207754626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45990.478207754626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45990.478207754626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45990.478207754626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45990.478207754626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45990.478207754626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45990.478207754626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45990.478207754626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45990.478207754626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45990.478207754626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45990.478207754626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45990.478207754626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45990.478207754626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45990.478207754626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45990.478207754626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45990.478207754626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45990.478207754626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45990.478207754626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45990.478207754626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45990.478207754626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45990.478207754626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45990.478207754626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45990.478207754626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45990.478207754626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45990.478207754626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45990.478207754626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45990.478207754626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45990.478207754626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45990.478207754626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45990.478207754626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45990.478207754626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45990.478207754626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45990.478207754626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45990.478207754626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45990.478207754626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45990.478207754626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45990.478207754626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45990.478207754626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45990.478207754626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45990.478207754626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45990.478207754626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45990.478207754626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45990.478207754626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45990.478207754626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45990.478207754626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45990.478207754626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45990.478207754626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45990.478207754626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45990.478207754626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45990.478207754626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45990.478207754626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45990.478207754626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45990.478207754626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45990.478207754626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45990.478207754626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45990.478207754626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45990.478207754626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45990.478207754626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45990.478207754626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45990.478207754626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45990.478207754626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45990.478207754626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45990.478207754626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45990.478207754626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45990.478207754626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45990.478207754626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45990.478207754626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45990.478207754626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45990.478207754626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45990.478207754626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45990.478207754626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45990.478207754626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45990.478207754626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45990.478207754626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45990.478207754626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45990.478207754626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45990.478207754626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45990.478207754626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45990.478207754626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45990.478207754626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45990.478207754626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45990.478207754626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45990.478207754626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45990.478207754626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45990.478207754626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45990.478207754626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45990.478207754626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45990.478207754626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45990.478207754626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45990.478207754626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45990.478207754626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45990.478207754626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45990.478207754626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45990.478207754626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45990.478207754626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45990.478207754626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45990.478207754626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45990.478207754626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45990.478207754626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45990.478207754626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45990.478207754626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45990.478207754626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45990.478207754626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45990.478207754626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45990.478207754626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45990.478207754626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45990.478207754626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45990.478207754626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45990.478207754626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45990.478207754626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45990.478207754626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45990.478207754626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45990.478207754626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45990.478207754626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45990.478207754626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45990.478207754626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45990.478207754626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45990.478207754626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45990.478207754626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45990.478207754626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45990.478207754626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45990.478207754626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45990.478207754626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45990.478207754626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45990.478207754626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45990.478207754626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45990.478207754626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45990.478207754626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45990.478207754626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45990.478207754626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45990.478207754626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45990.478207754626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45990.478207754626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45990.478207754626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45990.478207754626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45990.478207754626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45990.478207754626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45990.478207754626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45990.478207754626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45990.478207754626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45990.478207754626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45990.478207754626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45990.478207754626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45990.478207754626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45990.478207754626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45990.478207754626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45990.478207754626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45990.478207754626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45990.478207754626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45990.478207754626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45990.478207754626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45990.478207754626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45990.478207754626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45990.478207754626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45990.478207754626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45990.478207754626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45990.478207754626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45990.478207754626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45990.478207754626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45990.478207754626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45990.478207754626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45990.478207754626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45990.478207754626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45990.478207754626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45990.478207754626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45990.478207754626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45990.478207754626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45990.478207754626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45990.478207754626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45990.478207754626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45990.478207754626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45990.478207754626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45990.478207754626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45990.478207754626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45990.478207754626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45990.478207754626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45990.478207754626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45990.478207754626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45990.478207754626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45990.478207754626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45990.478207754626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45990.478207754626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45990.478207754626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45990.478207754626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45990.478207754626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45990.478207754626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45990.478207754626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45990.478207754626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45990.478207754626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45990.478207754626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45990.478207754626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45990.478207754626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45990.478207754626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45990.478207754626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45990.478207754626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45990.478207754626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45990.478207754626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45990.478207754626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45990.478207754626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45990.478207754626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45990.478207754626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45990.478207754626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45990.478207754626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45990.478207754626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45990.478207754626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45990.478207754626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45990.478207754626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45990.478207754626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45990.478207754626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45990.478207754626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45990.478207754626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45990.478207754626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45990.478207754626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45990.478207754626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45990.478207754626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45990.478207754626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45990.478207754626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45990.478207754626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45990.478207754626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45990.478207754626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45990.478207754626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45990.478207754626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45990.478207754626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45990.478207754626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45990.478207754626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45990.478207754626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45990.478207754626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45990.478207754626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45990.478207754626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45990.478207754626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45990.478207754626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45990.478207754626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45990.478207754626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45990.478207754626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45990.478207754626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45990.478207754626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45990.478207754626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45990.478207754626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45990.478207754626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45990.478207754626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45990.478207754626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45990.478207754626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45990.478207754626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45990.478207754626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45990.478207754626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45990.478207754626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45990.478207754626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45990.478207754626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45990.478207754626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45990.478207754626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45990.478207754626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45990.478207754626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45990.478207754626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45990.478207754626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45990.478207754626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45990.478207754626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45990.478207754626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45990.478207754626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45990.478207754626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45990.478207754626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45990.478207754626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45990.478207754626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45990.478207754626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45990.478207754626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45990.478207754626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45990.478207754626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45990.478207754626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45990.478207754626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45990.478207754626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45990.478207754626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45990.478207754626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45990.478207754626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45990.478207754626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45990.478207754626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45990.478207754626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45990.478207754626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45990.478207754626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45990.478207754626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45990.478207754626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45990.478207754626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45990.478207754626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45990.478207754626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45990.478207754626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45990.478207754626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45990.478207754626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45990.478207754626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45990.478207754626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45990.478207754626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45990.478207754626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45990.478207754626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45990.478207754626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45990.478207754626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45990.478207754626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45990.478207754626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45990.478207754626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45990.478207754626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45990.478207754626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45990.478207754626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45990.478207754626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45990.478207754626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45990.478207754626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45990.478207754626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45990.478207754626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45990.478207754626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45990.478207754626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45990.478207754626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45990.478207754626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45990.478207754626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45990.478207754626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45990.478207754626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45990.478207754626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45990.478207754626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45990.478207754626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45990.478207754626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45990.478207754626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45990.478207754626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45990.478207754626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45990.478207754626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45990.478207754626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45990.478207754626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45990.478207754626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45990.478207754626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45990.478207754626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45990.478207754626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45990.478207754626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45990.478207754626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45990.478207754626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45990.478207754626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45990.478207754626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45990.478207754626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45990.478207754626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45990.478207754626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45990.478207754626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45990.478207754626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45990.478207754626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45990.478207754626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45990.478207754626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45990.478207754626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45990.478207754626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45990.478207754626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45990.478207754626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45990.478207754626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45990.478207754626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45990.478207754626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45990.478207754626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45990.478207754626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45990.478207754626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45990.478207754626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45990.478207754626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45990.478207754626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45990.478207754626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45990.478207754626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45990.478207754626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45990.478207754626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45990.478207754626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45990.478207754626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45990.478207754626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45990.478207754626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45990.478207754626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45990.478207754626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45990.478207754626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45990.478207754626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45990.478207754626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45990.478207754626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45990.478207754626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45990.478207754626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45990.478207754626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45990.478207754626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45990.478207754626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45990.478207754626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45990.478207754626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45990.478207754626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45990.478207754626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45990.478207754626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45990.478207754626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45990.478207754626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45990.478207754626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45990.478207754626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45990.478207754626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45990.478207754626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45990.478207754626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45990.478207754626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45990.478207754626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45990.478207754626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45990.478207754626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45990.478207754626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45990.478207754626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45990.478207754626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45990.478207754626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45990.478207754626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45990.478207754626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45990.478207754626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45990.478207754626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45990.478207754626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45990.478207754626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45990.478207754626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45990.478207754626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45990.478207754626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45990.478207754626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45990.478207754626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45990.478207754626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45990.478207754626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45990.478207754626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45990.478207754626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45990.478207754626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45990.478207754626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45990.478207754626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45990.478207754626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45990.478207754626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45990.478207754626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45990.478207754626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45990.478207754626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45990.478207754626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45990.478207754626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45990.478207754626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45990.478207754626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45990.478207754626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45990.478207754626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45990.478207754626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45990.478207754626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45990.478207754626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45990.478207754626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45990.478207754626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45990.478207754626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45990.478207754626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45990.478207754626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45990.478207754626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45990.478207754626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45990.478207754626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45990.478207754626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45990.478207754626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45990.478207754626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45990.478207754626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45990.478207754626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45990.478207754626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45990.478207754626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45990.478207754626</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286.99749016202986</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6" ca="1" si="0">IFERROR(NOW()-F3,"")</f>
        <v>0.28654108796035871</v>
      </c>
      <c r="H3" s="92">
        <v>45989.810358796298</v>
      </c>
      <c r="I3" s="110" t="str">
        <f>IFERROR(VLOOKUP(D3,DB!A:F,6,0),"")</f>
        <v>SCECO</v>
      </c>
      <c r="J3" s="110" t="str">
        <f>IFERROR(VLOOKUP(D3,DB!A:G,7,0),"")</f>
        <v>Dead</v>
      </c>
      <c r="K3" s="94" t="s">
        <v>39199</v>
      </c>
      <c r="L3" s="88" t="str">
        <f>IFERROR(VLOOKUP(D3,DB!A:I,9,0),"")</f>
        <v>Latis</v>
      </c>
    </row>
    <row r="4" spans="1:16" ht="35.25" customHeight="1">
      <c r="A4" s="110" t="s">
        <v>39200</v>
      </c>
      <c r="B4" s="110" t="str">
        <f>IFERROR(VLOOKUP(D4,DB!A:K,11,0),"")</f>
        <v>R4</v>
      </c>
      <c r="C4" s="90">
        <v>2</v>
      </c>
      <c r="D4" s="88" t="s">
        <v>39201</v>
      </c>
      <c r="E4" s="91" t="s">
        <v>39106</v>
      </c>
      <c r="F4" s="92">
        <v>45990.36041666667</v>
      </c>
      <c r="G4" s="93">
        <f t="shared" ca="1" si="0"/>
        <v>0.11779108795599313</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45990.478207754626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45990.478207754626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45990.478207754626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45990.478207754626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45990.478207754626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45990.478207754626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45990.478207754626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45990.478207754626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45990.478207754626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45990.478207754626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45990.478207754626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45990.478207754626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45990.478207754626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45990.478207754626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45990.478207754626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45990.478207754626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45990.478207754626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45990.478207754626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45990.478207754626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45990.478207754626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45990.478207754626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45990.478207754626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45990.478207754626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45990.478207754626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45990.478207754626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45990.478207754626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45990.478207754626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45990.478207754626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45990.478207754626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45990.478207754626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45990.478207754626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45990.478207754626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45990.478207754626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45990.478207754626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45990.478207754626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45990.478207754626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45990.478207754626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45990.478207754626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45990.478207754626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45990.478207754626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45990.478207754626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45990.478207754626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45990.478207754626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45990.478207754626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45990.478207754626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45990.478207754626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45990.478207754626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45990.478207754626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45990.478207754626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45990.478207754626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45990.478207754626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45990.478207754626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45990.478207754626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45990.478207754626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45990.478207754626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45990.478207754626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45990.478207754626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45990.478207754626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45990.478207754626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45990.478207754626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45990.478207754626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45990.478207754626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45990.478207754626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45990.478207754626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45990.478207754626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45990.478207754626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45990.478207754626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45990.478207754626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45990.478207754626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45990.478207754626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45990.478207754626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45990.478207754626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45990.478207754626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45990.478207754626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45990.478207754626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45990.478207754626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45990.478207754626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45990.478207754626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45990.478207754626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45990.478207754626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45990.478207754626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45990.478207754626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45990.478207754626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45990.478207754626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45990.478207754626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45990.478207754626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45990.478207754626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45990.478207754626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45990.478207754626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45990.478207754626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45990.478207754626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45990.478207754626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45990.478207754626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45990.478207754626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45990.478207754626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45990.478207754626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45990.478207754626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45990.478207754626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45990.478207754626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45990.478207754626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45990.478207754626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45990.478207754626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45990.478207754626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45990.478207754626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45990.478207754626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45990.478207754626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45990.478207754626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45990.478207754626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45990.478207754626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45990.478207754626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45990.478207754626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45990.478207754626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45990.478207754626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45990.478207754626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45990.478207754626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45990.478207754626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45990.478207754626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45990.478207754626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45990.478207754626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45990.478207754626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45990.478207754626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45990.478207754626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45990.478207754626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45990.478207754626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45990.478207754626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45990.478207754626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45990.478207754626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45990.478207754626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45990.478207754626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45990.478207754626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45990.478207754626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45990.478207754626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45990.478207754626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45990.478207754626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45990.478207754626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45990.478207754626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45990.478207754626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45990.478207754626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45990.478207754626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45990.478207754626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45990.478207754626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45990.478207754626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45990.478207754626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45990.478207754626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45990.478207754626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45990.478207754626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45990.478207754626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45990.478207754626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45990.478207754626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45990.478207754626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45990.478207754626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45990.478207754626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45990.478207754626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45990.478207754626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45990.478207754626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45990.478207754626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45990.478207754626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45990.478207754626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45990.478207754626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45990.478207754626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45990.478207754626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45990.478207754626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45990.478207754626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45990.478207754626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45990.478207754626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45990.478207754626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45990.478207754626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45990.478207754626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45990.478207754626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45990.478207754626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45990.478207754626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45990.478207754626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45990.478207754626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45990.478207754626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45990.478207754626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45990.478207754626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45990.478207754626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45990.478207754626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45990.478207754626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45990.478207754626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45990.478207754626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45990.478207754626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45990.478207754626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45990.478207754626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45990.478207754626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45990.478207754626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45990.478207754626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45990.478207754626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45990.478207754626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45990.478207754626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45990.478207754626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45990.478207754626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45990.478207754626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45990.478207754626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45990.478207754626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45990.478207754626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45990.478207754626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45990.478207754626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45990.478207754626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45990.478207754626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45990.478207754626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45990.478207754626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45990.478207754626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45990.478207754626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45990.478207754626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45990.478207754626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45990.478207754626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45990.478207754626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45990.478207754626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45990.478207754626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45990.478207754626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45990.478207754626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45990.478207754626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45990.478207754626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45990.478207754626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45990.478207754626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45990.478207754626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45990.478207754626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45990.478207754626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45990.478207754626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45990.478207754626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45990.478207754626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45990.478207754626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45990.478207754626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45990.478207754626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45990.478207754626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45990.478207754626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45990.478207754626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45990.478207754626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45990.478207754626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45990.478207754626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45990.478207754626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45990.478207754626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45990.478207754626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45990.478207754626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45990.478207754626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45990.478207754626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45990.478207754626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45990.478207754626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45990.478207754626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45990.478207754626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45990.478207754626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45990.478207754626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45990.478207754626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45990.478207754626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45990.478207754626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45990.478207754626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45990.478207754626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45990.478207754626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45990.478207754626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45990.478207754626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45990.478207754626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45990.478207754626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45990.478207754626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45990.478207754626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45990.478207754626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45990.478207754626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45990.478207754626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45990.478207754626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45990.478207754626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45990.478207754626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45990.478207754626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45990.478207754626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45990.478207754626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45990.478207754626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45990.478207754626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45990.478207754626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45990.478207754626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45990.478207754626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45990.478207754626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45990.478207754626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45990.478207754626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45990.478207754626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45990.478207754626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45990.478207754626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45990.478207754626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45990.478207754626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45990.478207754626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45990.478207754626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45990.478207754626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45990.478207754626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45990.478207754626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45990.478207754626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45990.478207754626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45990.478207754626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45990.478207754626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45990.478207754626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45990.478207754626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45990.478207754626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45990.478207754626</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98.646147569437744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64.289330439809419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41.817096643513651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9.1049091435124865</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0.5262980324041564</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45990.478207754626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45990.478207754626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45990.478207754626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45990.478207754626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45990.478207754626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45990.478207754626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45990.478207754626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45990.478207754626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45990.478207754626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45990.478207754626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45990.478207754626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45990.478207754626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45990.478207754626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45990.478207754626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45990.478207754626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45990.478207754626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45990.478207754626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45990.478207754626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45990.478207754626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45990.478207754626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45990.478207754626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45990.478207754626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45990.478207754626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45990.478207754626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45990.478207754626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45990.478207754626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45990.478207754626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45990.478207754626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45990.478207754626</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36585</v>
      </c>
      <c r="E2" s="106"/>
      <c r="F2" s="121"/>
      <c r="G2" s="72">
        <f ca="1">IFERROR(NOW()-F2,"-")</f>
        <v>45990.478207638887</v>
      </c>
      <c r="H2" s="121"/>
      <c r="I2" s="119" t="str">
        <f>IFERROR(VLOOKUP(D2,DB!A:F,6,0),"")</f>
        <v>SCECO</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45990.478207638887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45990.478207638887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45990.478207638887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45990.478207638887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45990.478207638887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45990.478207638887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45990.478207638887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45990.478207638887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45990.478207638887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45990.478207638887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45990.478207638887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45990.478207638887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45990.478207638887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45990.478207638887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45990.478207638887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45990.478207638887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45990.478207638887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45990.478207638887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45990.478207638887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45990.478207638887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45990.478207638887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45990.478207638887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45990.478207638887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45990.478207638887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45990.478207638887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45990.478207638887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45990.478207638887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45990.478207638887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45990.478207638887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45990.478207638887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45990.478207638887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45990.478207638887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45990.478207638887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45990.478207638887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45990.478207638887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45990.478207638887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45990.478207638887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45990.478207638887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45990.478207638887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45990.478207638887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45990.478207638887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45990.478207638887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45990.478207638887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45990.478207638887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45990.478207638887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45990.478207638887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45990.478207638887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45990.478207638887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45990.478207638887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45990.478207638887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45990.478207638887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45990.478207638887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45990.478207638887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45990.478207638887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45990.478207638887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45990.478207638887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45990.478207638887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45990.478207638887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45990.478207638887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45990.478207638887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45990.478207638887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45990.478207638887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45990.478207638887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45990.478207638887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45990.478207638887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45990.478207638887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45990.478207638887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45990.478207638887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45990.478207638887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45990.478207638887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45990.478207638887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45990.478207638887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45990.478207638887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45990.478207638887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45990.478207638887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45990.478207638887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45990.478207638887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45990.478207638887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45990.478207638887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45990.478207638887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45990.478207638887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45990.478207638887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45990.478207638887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45990.478207638887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45990.478207638887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45990.478207638887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45990.478207638887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45990.478207638887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45990.478207638887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45990.478207638887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45990.478207638887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45990.478207638887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45990.478207638887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45990.478207638887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45990.478207638887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45990.478207638887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45990.478207638887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45990.478207638887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45990.478207638887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45990.478207638887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45990.478207638887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45990.478207638887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45990.478207638887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45990.478207638887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45990.478207638887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45990.478207638887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45990.478207638887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45990.478207638887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45990.478207638887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45990.478207638887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45990.478207638887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45990.478207638887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45990.478207638887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45990.478207638887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45990.478207638887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45990.478207638887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45990.478207638887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45990.478207638887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45990.478207638887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45990.478207638887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45990.478207638887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45990.478207638887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45990.478207638887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45990.478207638887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45990.478207638887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45990.478207638887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45990.478207638887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45990.478207638887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45990.478207638887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45990.478207638887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45990.478207638887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45990.478207638887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45990.478207638887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45990.478207638887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45990.478207638887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45990.478207638887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45990.478207638887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45990.478207638887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45990.478207638887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45990.478207638887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45990.478207638887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45990.478207638887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45990.478207638887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45990.478207638887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45990.478207638887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45990.478207638887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45990.478207638887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45990.478207638887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45990.478207638887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45990.478207638887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45990.478207638887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45990.478207638887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45990.478207638887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45990.478207638887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45990.478207638887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45990.478207638887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45990.478207638887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45990.478207638887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45990.478207638887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45990.478207638887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45990.478207638887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45990.478207638887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45990.478207638887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45990.478207638887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45990.478207638887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45990.478207638887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45990.478207638887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45990.478207638887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45990.478207638887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45990.478207638887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45990.478207638887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45990.478207638887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45990.478207638887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45990.478207638887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45990.478207638887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45990.478207638887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45990.478207638887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45990.478207638887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45990.478207638887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45990.478207638887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45990.478207638887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45990.478207638887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45990.478207638887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45990.478207638887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45990.478207638887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45990.478207638887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45990.478207638887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45990.478207638887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45990.478207638887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45990.478207638887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45990.478207638887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45990.478207638887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45990.478207638887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45990.478207638887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45990.478207638887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45990.478207638887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45990.478207638887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45990.478207638887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45990.478207638887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45990.478207638887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45990.478207638887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45990.478207638887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45990.478207638887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45990.478207638887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45990.478207638887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45990.478207638887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45990.478207638887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45990.478207638887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45990.478207638887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45990.478207638887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45990.478207638887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45990.478207638887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45990.478207638887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45990.478207638887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45990.478207638887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45990.478207638887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45990.478207638887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45990.478207638887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45990.478207638887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45990.478207638887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45990.478207638887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45990.478207638887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45990.478207638887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45990.478207638887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45990.478207638887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45990.478207638887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45990.478207638887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45990.478207638887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45990.478207638887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45990.478207638887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45990.478207638887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45990.478207638887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45990.478207638887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45990.478207638887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45990.478207638887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45990.478207638887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45990.478207638887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45990.478207638887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45990.478207638887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45990.478207638887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45990.478207638887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45990.478207638887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45990.478207638887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45990.478207638887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45990.478207638887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45990.478207638887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45990.478207638887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45990.478207638887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45990.478207638887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45990.478207638887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45990.478207638887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45990.478207638887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45990.478207638887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45990.478207638887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45990.478207638887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45990.478207638887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45990.478207638887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45990.478207638887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45990.478207638887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45990.478207638887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45990.478207638887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45990.478207638887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45990.478207638887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45990.478207638887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45990.478207638887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45990.478207638887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45990.478207638887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45990.478207638887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45990.478207638887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45990.478207638887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45990.478207638887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45990.478207638887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45990.478207638887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45990.478207638887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45990.478207638887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45990.478207638887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45990.478207638887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45990.478207638887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45990.478207638887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45990.478207638887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45990.478207638887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45990.478207638887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45990.478207638887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45990.478207638887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45990.478207638887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45990.478207638887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45990.478207638887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45990.478207638887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45990.478207638887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45990.478207638887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45990.478207638887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45990.478207638887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45990.478207638887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45990.478207638887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45990.478207638887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45990.478207638887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45990.478207638887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45990.478207638887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45990.478207638887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45990.478207638887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45990.478207638887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45990.478207638887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45990.478207638887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45990.478207638887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45990.478207638887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45990.478207638887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45990.478207638887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45990.478207638887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45990.478207638887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45990.478207638887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45990.478207638887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45990.478207638887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45990.478207638887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45990.478207638887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45990.478207638887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45990.478207638887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45990.478207638887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45990.478207638887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45990.478207638887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45990.478207638887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45990.478207638887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45990.478207638887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45990.478207638887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45990.478207638887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45990.478207638887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45990.478207638887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45990.478207638887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45990.478207638887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45990.478207638887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45990.478207638887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45990.478207638887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45990.478207638887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45990.478207638887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45990.478207638887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45990.478207638887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45990.478207638887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45990.478207638887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45990.478207638887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45990.478207638887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45990.478207638887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45990.478207638887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45990.478207638887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45990.478207638887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45990.478207638887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45990.478207638887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45990.478207638887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45990.478207638887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45990.478207638887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45990.478207638887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45990.478207638887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45990.478207638887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45990.478207638887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45990.478207638887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45990.478207638887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45990.478207638887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45990.478207638887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45990.478207638887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45990.478207638887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45990.478207638887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45990.478207638887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45990.478207638887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45990.478207638887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45990.478207638887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45990.478207638887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45990.478207638887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45990.478207638887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45990.478207638887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45990.478207638887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45990.478207638887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45990.478207638887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45990.478207638887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45990.478207638887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45990.478207638887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45990.478207638887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45990.478207638887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45990.478207638887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45990.478207638887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45990.478207638887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45990.478207638887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45990.478207638887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45990.478207638887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45990.478207638887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45990.478207638887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45990.478207638887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45990.478207638887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45990.478207638887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45990.478207638887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45990.478207638887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45990.478207638887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45990.478207638887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45990.478207638887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45990.478207638887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45990.478207638887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45990.478207638887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45990.478207638887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45990.478207638887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45990.478207638887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45990.478207638887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45990.478207638887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45990.478207638887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45990.478207638887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45990.478207638887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45990.478207638887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45990.478207638887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45990.478207638887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45990.478207638887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45990.478207638887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45990.478207638887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45990.478207638887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45990.478207638887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45990.478207638887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45990.478207638887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45990.478207638887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45990.478207638887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45990.478207638887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45990.478207638887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45990.478207638887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45990.478207638887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45990.478207638887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45990.478207638887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45990.478207638887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45990.478207638887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45990.478207638887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45990.478207638887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45990.478207638887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45990.478207638887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45990.478207638887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45990.478207638887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45990.478207638887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45990.478207638887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45990.478207638887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45990.478207638887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45990.478207638887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45990.478207638887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45990.478207638887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45990.478207638887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45990.478207638887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45990.478207638887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45990.478207638887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45990.478207638887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45990.478207638887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45990.478207638887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45990.478207638887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45990.478207638887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45990.478207638887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45990.478207638887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45990.478207638887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45990.478207638887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45990.478207638887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45990.478207638887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45990.478207638887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45990.478207638887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45990.478207638887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45990.478207638887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45990.478207638887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45990.478207638887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45990.478207638887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45990.478207638887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45990.478207638887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45990.478207638887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45990.478207638887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45990.478207638887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45990.478207638887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45990.478207638887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45990.478207638887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45990.478207638887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45990.478207638887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45990.478207638887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45990.478207638887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45990.478207638887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45990.478207638887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45990.478207638887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45990.478207638887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45990.478207638887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45990.478207638887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45990.478207638887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45990.478207638887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45990.478207638887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45990.478207638887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45990.478207638887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45990.478207638887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45990.478207638887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45990.478207638887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45990.478207638887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45990.478207638887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45990.478207638887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45990.478207638887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45990.478207638887</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45990.478207638887</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45990.478207638887</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