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076" documentId="120_S{2AC9BD13-BADA-5192-A53E-5A8FF88502F6}" xr6:coauthVersionLast="47" xr6:coauthVersionMax="47" xr10:uidLastSave="{A95680A5-11C6-4229-BF4A-9E08BF36F8D7}"/>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5" l="1"/>
  <c r="J18" i="5"/>
  <c r="I18" i="5"/>
  <c r="B18" i="5"/>
  <c r="L2" i="9"/>
  <c r="J2" i="9"/>
  <c r="I2" i="9"/>
  <c r="G2" i="9"/>
  <c r="B2" i="9"/>
  <c r="G3" i="9"/>
  <c r="G4" i="9"/>
  <c r="G5" i="9"/>
  <c r="G6" i="9"/>
  <c r="G7" i="9"/>
  <c r="I3" i="9"/>
  <c r="I4" i="9"/>
  <c r="I5" i="9"/>
  <c r="D6" i="3"/>
  <c r="D7"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10" i="3"/>
  <c r="L3" i="4"/>
  <c r="L4" i="4"/>
  <c r="L5" i="4"/>
  <c r="L6" i="4"/>
  <c r="L7"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G5" i="4"/>
  <c r="I5" i="4"/>
  <c r="J5" i="4"/>
  <c r="B6" i="4"/>
  <c r="G6" i="4"/>
  <c r="I6" i="4"/>
  <c r="J6" i="4"/>
  <c r="G7" i="4"/>
  <c r="I7" i="4"/>
  <c r="J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<sst xmlns="http://schemas.openxmlformats.org/spreadsheetml/2006/main" count="180278" uniqueCount="39125">
  <si>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</si>
  <si>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</si>
  <si>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</si>
  <si>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</si>
  <si>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</si>
  <si>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</si>
  <si>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</si>
  <si>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</si>
  <si>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</si>
  <si>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</si>
  <si>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</si>
  <si>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</si>
  <si>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</si>
  <si>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</si>
  <si>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</si>
  <si>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</si>
  <si>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</si>
  <si>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</si>
  <si>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</si>
  <si>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</si>
  <si>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</si>
  <si>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</si>
  <si>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</si>
  <si>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</si>
  <si>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</si>
  <si>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</si>
  <si>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</si>
  <si>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</si>
  <si>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</si>
  <si>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</si>
  <si>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</si>
  <si>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</si>
  <si>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</si>
  <si>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</si>
  <si>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</si>
  <si>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</si>
  <si>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</si>
  <si>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</si>
  <si>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</si>
  <si>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</si>
  <si>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</si>
  <si>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</si>
  <si>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</si>
  <si>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</si>
  <si>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</si>
  <si>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</si>
  <si>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</si>
  <si>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</si>
  <si>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</si>
  <si>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</si>
  <si>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</si>
  <si>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</si>
  <si>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</si>
  <si>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</si>
  <si>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</si>
  <si>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</si>
  <si>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</si>
  <si>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</si>
  <si>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</si>
  <si>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</si>
  <si>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</si>
  <si>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</si>
  <si>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</si>
  <si>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</si>
  <si>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</si>
  <si>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</si>
  <si>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</si>
  <si>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</si>
  <si>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</si>
  <si>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</si>
  <si>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</si>
  <si>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</si>
  <si>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</si>
  <si>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</si>
  <si>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</si>
  <si>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</si>
  <si>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</si>
  <si>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</si>
  <si>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</si>
  <si>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</si>
  <si>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</si>
  <si>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</si>
  <si>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</si>
  <si>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</si>
  <si>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</si>
  <si>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</si>
  <si>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</si>
  <si>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</si>
  <si>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</si>
  <si>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</si>
  <si>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</si>
  <si>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</si>
  <si>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</si>
  <si>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</si>
  <si>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</si>
  <si>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</si>
  <si>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</si>
  <si>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</si>
  <si>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</si>
  <si>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</si>
  <si>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</si>
  <si>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</si>
  <si>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</si>
  <si>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</si>
  <si>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</si>
  <si>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</si>
  <si>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</si>
  <si>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</si>
  <si>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</si>
  <si>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</si>
  <si>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</si>
  <si>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</si>
  <si>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</si>
  <si>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</si>
  <si>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</si>
  <si>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</si>
  <si>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</si>
  <si>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</si>
  <si>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</si>
  <si>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</si>
  <si>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</si>
  <si>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</si>
  <si>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</si>
  <si>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</si>
  <si>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</si>
  <si>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</si>
  <si>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</si>
  <si>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</si>
  <si>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</si>
  <si>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</si>
  <si>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</si>
  <si>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</si>
  <si>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</si>
  <si>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</si>
  <si>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</si>
  <si>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</si>
  <si>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</si>
  <si>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</si>
  <si>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</si>
  <si>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</si>
  <si>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</si>
  <si>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</si>
  <si>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</si>
  <si>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</si>
  <si>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</si>
  <si>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</si>
  <si>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</si>
  <si>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</si>
  <si>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</si>
  <si>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</si>
  <si>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</si>
  <si>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</si>
  <si>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</si>
  <si>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</si>
  <si>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</si>
  <si>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</si>
  <si>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</si>
  <si>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</si>
  <si>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</si>
  <si>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</si>
  <si>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</si>
  <si>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</si>
  <si>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</si>
  <si>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</si>
  <si>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</si>
  <si>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</si>
  <si>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</si>
  <si>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</si>
  <si>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</si>
  <si>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</si>
  <si>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</si>
  <si>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</si>
  <si>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</si>
  <si>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</si>
  <si>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</si>
  <si>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</si>
  <si>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</si>
  <si>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</si>
  <si>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</si>
  <si>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</si>
  <si>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</si>
  <si>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</si>
  <si>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</si>
  <si>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</si>
  <si>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</si>
  <si>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</si>
  <si>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</si>
  <si>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</si>
  <si>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</si>
  <si>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</si>
  <si>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</si>
  <si>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</si>
  <si>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</si>
  <si>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</si>
  <si>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</si>
  <si>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</si>
  <si>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</si>
  <si>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</si>
  <si>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</si>
  <si>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</si>
  <si>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</si>
  <si>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</si>
  <si>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</si>
  <si>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</si>
  <si>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</si>
  <si>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</si>
  <si>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</si>
  <si>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</si>
  <si>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</si>
  <si>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</si>
  <si>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</si>
  <si>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</si>
  <si>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</si>
  <si>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</si>
  <si>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</si>
  <si>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</si>
  <si>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</si>
  <si>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</si>
  <si>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</si>
  <si>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</si>
  <si>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</si>
  <si>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</si>
  <si>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</si>
  <si>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</si>
  <si>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</si>
  <si>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</si>
  <si>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</si>
  <si>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</si>
  <si>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</si>
  <si>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</si>
  <si>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</si>
  <si>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</si>
  <si>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</si>
  <si>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</si>
  <si>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</si>
  <si>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</si>
  <si>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</si>
  <si>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</si>
  <si>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</si>
  <si>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</si>
  <si>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</si>
  <si>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</si>
  <si>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</si>
  <si>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</si>
  <si>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</si>
  <si>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</si>
  <si>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</si>
  <si>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</si>
  <si>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</si>
  <si>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</si>
  <si>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</si>
  <si>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</si>
  <si>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</si>
  <si>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</si>
  <si>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</si>
  <si>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</si>
  <si>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</si>
  <si>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</si>
  <si>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</si>
  <si>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</si>
  <si>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</si>
  <si>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</si>
  <si>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</si>
  <si>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</si>
  <si>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</si>
  <si>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</si>
  <si>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</si>
  <si>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</si>
  <si>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</si>
  <si>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</si>
  <si>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</si>
  <si>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</si>
  <si>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</si>
  <si>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</si>
  <si>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</si>
  <si>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</si>
  <si>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</si>
  <si>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</si>
  <si>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</si>
  <si>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</si>
  <si>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</si>
  <si>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</si>
  <si>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</si>
  <si>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</si>
  <si>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</si>
  <si>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</si>
  <si>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</si>
  <si>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</si>
  <si>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</si>
  <si>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</si>
  <si>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</si>
  <si>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</si>
  <si>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</si>
  <si>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</si>
  <si>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</si>
  <si>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</si>
  <si>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</si>
  <si>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</si>
  <si>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</si>
  <si>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</si>
  <si>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</si>
  <si>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</si>
  <si>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</si>
  <si>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</si>
  <si>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</si>
  <si>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</si>
  <si>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</si>
  <si>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</si>
  <si>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</si>
  <si>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</si>
  <si>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</si>
  <si>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</si>
  <si>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</si>
  <si>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</si>
  <si>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</si>
  <si>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</si>
  <si>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</si>
  <si>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</si>
  <si>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</si>
  <si>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</si>
  <si>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</si>
  <si>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</si>
  <si>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</si>
  <si>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</si>
  <si>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</si>
  <si>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</si>
  <si>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</si>
  <si>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</si>
  <si>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</si>
  <si>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</si>
  <si>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</si>
  <si>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</si>
  <si>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</si>
  <si>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</si>
  <si>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</si>
  <si>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</si>
  <si>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</si>
  <si>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</si>
  <si>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</si>
  <si>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</si>
  <si>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</si>
  <si>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</si>
  <si>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</si>
  <si>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</si>
  <si>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</si>
  <si>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</si>
  <si>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</si>
  <si>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</si>
  <si>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</si>
  <si>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</si>
  <si>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</si>
  <si>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</si>
  <si>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</si>
  <si>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</si>
  <si>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</si>
  <si>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</si>
  <si>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</si>
  <si>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</si>
  <si>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</si>
  <si>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</si>
  <si>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</si>
  <si>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</si>
  <si>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</si>
  <si>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</si>
  <si>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</si>
  <si>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</si>
  <si>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</si>
  <si>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</si>
  <si>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</si>
  <si>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</si>
  <si>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</si>
  <si>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</si>
  <si>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</si>
  <si>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</si>
  <si>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</si>
  <si>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</si>
  <si>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</si>
  <si>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</si>
  <si>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</si>
  <si>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</si>
  <si>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</si>
  <si>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</si>
  <si>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</si>
  <si>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</si>
  <si>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</si>
  <si>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</si>
  <si>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</si>
  <si>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</si>
  <si>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</si>
  <si>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</si>
  <si>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</si>
  <si>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</si>
  <si>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</si>
  <si>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</si>
  <si>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</si>
  <si>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</si>
  <si>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</si>
  <si>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</si>
  <si>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</si>
  <si>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</si>
  <si>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</si>
  <si>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</si>
  <si>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</si>
  <si>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</si>
  <si>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</si>
  <si>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</si>
  <si>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</si>
  <si>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</si>
  <si>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</si>
  <si>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</si>
  <si>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</si>
  <si>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</si>
  <si>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</si>
  <si>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</si>
  <si>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</si>
  <si>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</si>
  <si>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</si>
  <si>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</si>
  <si>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</si>
  <si>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</si>
  <si>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</si>
  <si>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</si>
  <si>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</si>
  <si>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</si>
  <si>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</si>
  <si>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</si>
  <si>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</si>
  <si>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</si>
  <si>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</si>
  <si>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</si>
  <si>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</si>
  <si>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</si>
  <si>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</si>
  <si>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</si>
  <si>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</si>
  <si>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</si>
  <si>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</si>
  <si>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</si>
  <si>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</si>
  <si>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</si>
  <si>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</si>
  <si>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</si>
  <si>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</si>
  <si>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</si>
  <si>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</si>
  <si>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</si>
  <si>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</si>
  <si>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</si>
  <si>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</si>
  <si>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</si>
  <si>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</si>
  <si>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</si>
  <si>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</si>
  <si>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</si>
  <si>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</si>
  <si>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</si>
  <si>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</si>
  <si>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</si>
  <si>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</si>
  <si>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</si>
  <si>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</si>
  <si>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</si>
  <si>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</si>
  <si>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</si>
  <si>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</si>
  <si>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</si>
  <si>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</si>
  <si>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</si>
  <si>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</si>
  <si>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</si>
  <si>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</si>
  <si>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</si>
  <si>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</si>
  <si>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</si>
  <si>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</si>
  <si>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</si>
  <si>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</si>
  <si>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</si>
  <si>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</si>
  <si>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</si>
  <si>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</si>
  <si>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</si>
  <si>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</si>
  <si>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</si>
  <si>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</si>
  <si>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</si>
  <si>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</si>
  <si>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</si>
  <si>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</si>
  <si>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</si>
  <si>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</si>
  <si>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</si>
  <si>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</si>
  <si>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</si>
  <si>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</si>
  <si>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</si>
  <si>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</si>
  <si>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</si>
  <si>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</si>
  <si>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</si>
  <si>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</si>
  <si>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</si>
  <si>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</si>
  <si>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</si>
  <si>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</si>
  <si>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</si>
  <si>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</si>
  <si>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</si>
  <si>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</si>
  <si>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</si>
  <si>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</si>
  <si>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</si>
  <si>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</si>
  <si>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</si>
  <si>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</si>
  <si>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</si>
  <si>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</si>
  <si>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</si>
  <si>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</si>
  <si>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</si>
  <si>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</si>
  <si>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</si>
  <si>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</si>
  <si>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</si>
  <si>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</si>
  <si>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</si>
  <si>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</si>
  <si>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</si>
  <si>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</si>
  <si>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</si>
  <si>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</si>
  <si>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</si>
  <si>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</si>
  <si>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</si>
  <si>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</si>
  <si>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</si>
  <si>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</si>
  <si>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</si>
  <si>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</si>
  <si>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</si>
  <si>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</si>
  <si>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</si>
  <si>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</si>
  <si>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</si>
  <si>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</si>
  <si>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</si>
  <si>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</si>
  <si>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</si>
  <si>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</si>
  <si>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</si>
  <si>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</si>
  <si>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</si>
  <si>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</si>
  <si>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</si>
  <si>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</si>
  <si>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</si>
  <si>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</si>
  <si>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</si>
  <si>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</si>
  <si>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</si>
  <si>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</si>
  <si>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</si>
  <si>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</si>
  <si>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</si>
  <si>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</si>
  <si>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</si>
  <si>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</si>
  <si>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</si>
  <si>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</si>
  <si>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</si>
  <si>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</si>
  <si>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</si>
  <si>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</si>
  <si>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</si>
  <si>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</si>
  <si>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</si>
  <si>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</si>
  <si>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</si>
  <si>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</si>
  <si>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</si>
  <si>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</si>
  <si>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</si>
  <si>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</si>
  <si>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</si>
  <si>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</si>
  <si>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</si>
  <si>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</si>
  <si>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</si>
  <si>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</si>
  <si>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</si>
  <si>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</si>
  <si>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</si>
  <si>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</si>
  <si>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</si>
  <si>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</si>
  <si>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</si>
  <si>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</si>
  <si>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</si>
  <si>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</si>
  <si>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</si>
  <si>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</si>
  <si>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</si>
  <si>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</si>
  <si>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</si>
  <si>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</si>
  <si>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</si>
  <si>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</si>
  <si>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</si>
  <si>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</si>
  <si>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</si>
  <si>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</si>
  <si>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</si>
  <si>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</si>
  <si>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</si>
  <si>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</si>
  <si>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</si>
  <si>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</si>
  <si>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</si>
  <si>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</si>
  <si>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</si>
  <si>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</si>
  <si>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</si>
  <si>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</si>
  <si>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</si>
  <si>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</si>
  <si>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</si>
  <si>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</si>
  <si>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</si>
  <si>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</si>
  <si>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</si>
  <si>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</si>
  <si>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</si>
  <si>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</si>
  <si>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</si>
  <si>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</si>
  <si>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</si>
  <si>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</si>
  <si>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</si>
  <si>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</si>
  <si>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</si>
  <si>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</si>
  <si>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</si>
  <si>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</si>
  <si>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</si>
  <si>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</si>
  <si>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</si>
  <si>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</si>
  <si>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</si>
  <si>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</si>
  <si>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</si>
  <si>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</si>
  <si>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</si>
  <si>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</si>
  <si>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</si>
  <si>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</si>
  <si>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</si>
  <si>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</si>
  <si>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</si>
  <si>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</si>
  <si>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</si>
  <si>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</si>
  <si>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</si>
  <si>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</si>
  <si>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</si>
  <si>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</si>
  <si>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</si>
  <si>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</si>
  <si>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</si>
  <si>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</si>
  <si>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</si>
  <si>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</si>
  <si>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</si>
  <si>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</si>
  <si>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</si>
  <si>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</si>
  <si>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</si>
  <si>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</si>
  <si>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</si>
  <si>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</si>
  <si>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</si>
  <si>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</si>
  <si>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</si>
  <si>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</si>
  <si>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</si>
  <si>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</si>
  <si>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</si>
  <si>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</si>
  <si>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</si>
  <si>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</si>
  <si>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</si>
  <si>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</si>
  <si>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</si>
  <si>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</si>
  <si>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</si>
  <si>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</si>
  <si>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</si>
  <si>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</si>
  <si>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</si>
  <si>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</si>
  <si>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</si>
  <si>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</si>
  <si>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</si>
  <si>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</si>
  <si>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</si>
  <si>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</si>
  <si>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</si>
  <si>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</si>
  <si>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</si>
  <si>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</si>
  <si>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</si>
  <si>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</si>
  <si>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</si>
  <si>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</si>
  <si>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</si>
  <si>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</si>
  <si>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</si>
  <si>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</si>
  <si>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</si>
  <si>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</si>
  <si>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</si>
  <si>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</si>
  <si>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</si>
  <si>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</si>
  <si>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</si>
  <si>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</si>
  <si>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</si>
  <si>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</si>
  <si>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</si>
  <si>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</si>
  <si>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</si>
  <si>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</si>
  <si>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</si>
  <si>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</si>
  <si>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</si>
  <si>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</si>
  <si>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</si>
  <si>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</si>
  <si>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</si>
  <si>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</si>
  <si>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</si>
  <si>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</si>
  <si>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</si>
  <si>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</si>
  <si>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</si>
  <si>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</si>
  <si>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</si>
  <si>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</si>
  <si>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</si>
  <si>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</si>
  <si>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</si>
  <si>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</si>
  <si>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</si>
  <si>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</si>
  <si>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</si>
  <si>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</si>
  <si>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</si>
  <si>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</si>
  <si>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</si>
  <si>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</si>
  <si>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</si>
  <si>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</si>
  <si>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</si>
  <si>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</si>
  <si>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</si>
  <si>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</si>
  <si>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</si>
  <si>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</si>
  <si>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</si>
  <si>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</si>
  <si>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</si>
  <si>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</si>
  <si>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</si>
  <si>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</si>
  <si>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</si>
  <si>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</si>
  <si>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</si>
  <si>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</si>
  <si>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</si>
  <si>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</si>
  <si>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</si>
  <si>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</si>
  <si>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</si>
  <si>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</si>
  <si>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</si>
  <si>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</si>
  <si>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</si>
  <si>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</si>
  <si>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</si>
  <si>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</si>
  <si>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</si>
  <si>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</si>
  <si>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</si>
  <si>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</si>
  <si>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</si>
  <si>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</si>
  <si>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</si>
  <si>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</si>
  <si>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</si>
  <si>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</si>
  <si>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</si>
  <si>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</si>
  <si>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</si>
  <si>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</si>
  <si>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</si>
  <si>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</si>
  <si>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</si>
  <si>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</si>
  <si>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</si>
  <si>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</si>
  <si>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</si>
  <si>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</si>
  <si>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</si>
  <si>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</si>
  <si>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</si>
  <si>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</si>
  <si>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</si>
  <si>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</si>
  <si>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</si>
  <si>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</si>
  <si>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</si>
  <si>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</si>
  <si>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</si>
  <si>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</si>
  <si>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</si>
  <si>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</si>
  <si>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</si>
  <si>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</si>
  <si>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</si>
  <si>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</si>
  <si>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</si>
  <si>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</si>
  <si>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</si>
  <si>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</si>
  <si>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</si>
  <si>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</si>
  <si>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</si>
  <si>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</si>
  <si>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</si>
  <si>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</si>
  <si>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</si>
  <si>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</si>
  <si>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</si>
  <si>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</si>
  <si>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</si>
  <si>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</si>
  <si>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</si>
  <si>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</si>
  <si>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</si>
  <si>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</si>
  <si>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</si>
  <si>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</si>
  <si>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</si>
  <si>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</si>
  <si>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</si>
  <si>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</si>
  <si>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</si>
  <si>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</si>
  <si>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</si>
  <si>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</si>
  <si>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</si>
  <si>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</si>
  <si>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</si>
  <si>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</si>
  <si>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</si>
  <si>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</si>
  <si>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</si>
  <si>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</si>
  <si>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</si>
  <si>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</si>
  <si>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</si>
  <si>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</si>
  <si>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</si>
  <si>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</si>
  <si>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</si>
  <si>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</si>
  <si>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</si>
  <si>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</si>
  <si>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</si>
  <si>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</si>
  <si>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</si>
  <si>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</si>
  <si>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</si>
  <si>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</si>
  <si>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</si>
  <si>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</si>
  <si>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</si>
  <si>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</si>
  <si>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</si>
  <si>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</si>
  <si>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</si>
  <si>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</si>
  <si>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</si>
  <si>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</si>
  <si>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</si>
  <si>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</si>
  <si>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</si>
  <si>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</si>
  <si>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</si>
  <si>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</si>
  <si>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</si>
  <si>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</si>
  <si>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</si>
  <si>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</si>
  <si>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</si>
  <si>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</si>
  <si>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</si>
  <si>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</si>
  <si>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</si>
  <si>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</si>
  <si>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</si>
  <si>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</si>
  <si>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</si>
  <si>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</si>
  <si>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</si>
  <si>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</si>
  <si>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</si>
  <si>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</si>
  <si>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</si>
  <si>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</si>
  <si>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</si>
  <si>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</si>
  <si>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</si>
  <si>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</si>
  <si>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</si>
  <si>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</si>
  <si>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</si>
  <si>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</si>
  <si>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</si>
  <si>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</si>
  <si>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</si>
  <si>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</si>
  <si>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</si>
  <si>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</si>
  <si>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</si>
  <si>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</si>
  <si>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</si>
  <si>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</si>
  <si>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</si>
  <si>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</si>
  <si>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</si>
  <si>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</si>
  <si>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</si>
  <si>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</si>
  <si>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</si>
  <si>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</si>
  <si>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</si>
  <si>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</si>
  <si>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</si>
  <si>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</si>
  <si>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</si>
  <si>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</si>
  <si>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</si>
  <si>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</si>
  <si>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</si>
  <si>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</si>
  <si>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</si>
  <si>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</si>
  <si>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</si>
  <si>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</si>
  <si>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</si>
  <si>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</si>
  <si>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</si>
  <si>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</si>
  <si>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</si>
  <si>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</si>
  <si>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</si>
  <si>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</si>
  <si>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</si>
  <si>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</si>
  <si>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</si>
  <si>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</si>
  <si>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</si>
  <si>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</si>
  <si>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</si>
  <si>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</si>
  <si>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</si>
  <si>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</si>
  <si>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</si>
  <si>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</si>
  <si>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</si>
  <si>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</si>
  <si>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</si>
  <si>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</si>
  <si>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</si>
  <si>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</si>
  <si>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</si>
  <si>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</si>
  <si>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</si>
  <si>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</si>
  <si>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</si>
  <si>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</si>
  <si>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</si>
  <si>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</si>
  <si>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</si>
  <si>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</si>
  <si>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</si>
  <si>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</si>
  <si>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</si>
  <si>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</si>
  <si>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</si>
  <si>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</si>
  <si>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</si>
  <si>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</si>
  <si>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</si>
  <si>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</si>
  <si>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</si>
  <si>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</si>
  <si>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</si>
  <si>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</si>
  <si>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</si>
  <si>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</si>
  <si>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</si>
  <si>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</si>
  <si>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</si>
  <si>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</si>
  <si>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</si>
  <si>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</si>
  <si>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</si>
  <si>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</si>
  <si>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</si>
  <si>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</si>
  <si>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</si>
  <si>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</si>
  <si>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</si>
  <si>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</si>
  <si>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</si>
  <si>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</si>
  <si>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</si>
  <si>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</si>
  <si>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</si>
  <si>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</si>
  <si>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</si>
  <si>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</si>
  <si>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</si>
  <si>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</si>
  <si>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</si>
  <si>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</si>
  <si>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</si>
  <si>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</si>
  <si>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</si>
  <si>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</si>
  <si>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</si>
  <si>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</si>
  <si>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</si>
  <si>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</si>
  <si>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</si>
  <si>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</si>
  <si>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</si>
  <si>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</si>
  <si>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</si>
  <si>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</si>
  <si>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</si>
  <si>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</si>
  <si>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</si>
  <si>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</si>
  <si>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</si>
  <si>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</si>
  <si>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</si>
  <si>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</si>
  <si>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</si>
  <si>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</si>
  <si>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</si>
  <si>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</si>
  <si>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</si>
  <si>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</si>
  <si>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</si>
  <si>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</si>
  <si>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</si>
  <si>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</si>
  <si>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</si>
  <si>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</si>
  <si>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</si>
  <si>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</si>
  <si>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</si>
  <si>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</si>
  <si>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</si>
  <si>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</si>
  <si>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</si>
  <si>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</si>
  <si>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</si>
  <si>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</si>
  <si>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</si>
  <si>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</si>
  <si>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</si>
  <si>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</si>
  <si>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</si>
  <si>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</si>
  <si>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</si>
  <si>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</si>
  <si>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</si>
  <si>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</si>
  <si>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</si>
  <si>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</si>
  <si>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</si>
  <si>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</si>
  <si>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</si>
  <si>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</si>
  <si>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</si>
  <si>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</si>
  <si>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</si>
  <si>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</si>
  <si>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</si>
  <si>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</si>
  <si>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</si>
  <si>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</si>
  <si>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</si>
  <si>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</si>
  <si>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</si>
  <si>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</si>
  <si>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</si>
  <si>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</si>
  <si>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</si>
  <si>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</si>
  <si>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</si>
  <si>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</si>
  <si>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</si>
  <si>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</si>
  <si>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</si>
  <si>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</si>
  <si>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</si>
  <si>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</si>
  <si>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</si>
  <si>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</si>
  <si>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</si>
  <si>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</si>
  <si>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</si>
  <si>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</si>
  <si>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</si>
  <si>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</si>
  <si>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</si>
  <si>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</si>
  <si>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</si>
  <si>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</si>
  <si>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</si>
  <si>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</si>
  <si>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</si>
  <si>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</si>
  <si>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</si>
  <si>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</si>
  <si>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</si>
  <si>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</si>
  <si>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</si>
  <si>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</si>
  <si>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</si>
  <si>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</si>
  <si>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</si>
  <si>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</si>
  <si>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</si>
  <si>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</si>
  <si>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</si>
  <si>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</si>
  <si>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</si>
  <si>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</si>
  <si>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</si>
  <si>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</si>
  <si>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</si>
  <si>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</si>
  <si>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</si>
  <si>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</si>
  <si>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</si>
  <si>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</si>
  <si>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</si>
  <si>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</si>
  <si>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</si>
  <si>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</si>
  <si>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</si>
  <si>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</si>
  <si>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</si>
  <si>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</si>
  <si>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</si>
  <si>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</si>
  <si>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</si>
  <si>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</si>
  <si>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</si>
  <si>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</si>
  <si>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</si>
  <si>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</si>
  <si>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</si>
  <si>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</si>
  <si>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</si>
  <si>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</si>
  <si>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</si>
  <si>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</si>
  <si>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</si>
  <si>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</si>
  <si>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</si>
  <si>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</si>
  <si>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</si>
  <si>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</si>
  <si>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</si>
  <si>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</si>
  <si>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</si>
  <si>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</si>
  <si>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</si>
  <si>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</si>
  <si>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</si>
  <si>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</si>
  <si>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</si>
  <si>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</si>
  <si>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</si>
  <si>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</si>
  <si>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</si>
  <si>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</si>
  <si>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</si>
  <si>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</si>
  <si>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</si>
  <si>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</si>
  <si>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</si>
  <si>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</si>
  <si>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</si>
  <si>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</si>
  <si>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</si>
  <si>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</si>
  <si>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</si>
  <si>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</si>
  <si>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</si>
  <si>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</si>
  <si>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</si>
  <si>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</si>
  <si>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</si>
  <si>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</si>
  <si>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</si>
  <si>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</si>
  <si>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</si>
  <si>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</si>
  <si>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</si>
  <si>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</si>
  <si>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</si>
  <si>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</si>
  <si>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</si>
  <si>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</si>
  <si>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</si>
  <si>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</si>
  <si>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</si>
  <si>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</si>
  <si>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</si>
  <si>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</si>
  <si>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</si>
  <si>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</si>
  <si>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</si>
  <si>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</si>
  <si>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</si>
  <si>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</si>
  <si>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</si>
  <si>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</si>
  <si>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</si>
  <si>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</si>
  <si>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</si>
  <si>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</si>
  <si>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</si>
  <si>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</si>
  <si>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</si>
  <si>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</si>
  <si>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</si>
  <si>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</si>
  <si>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</si>
  <si>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</si>
  <si>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</si>
  <si>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</si>
  <si>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</si>
  <si>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</si>
  <si>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</si>
  <si>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</si>
  <si>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</si>
  <si>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</si>
  <si>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</si>
  <si>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</si>
  <si>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</si>
  <si>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</si>
  <si>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</si>
  <si>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</si>
  <si>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</si>
  <si>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</si>
  <si>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</si>
  <si>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</si>
  <si>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</si>
  <si>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</si>
  <si>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</si>
  <si>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</si>
  <si>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</si>
  <si>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</si>
  <si>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</si>
  <si>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</si>
  <si>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</si>
  <si>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</si>
  <si>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</si>
  <si>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</si>
  <si>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</si>
  <si>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</si>
  <si>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</si>
  <si>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</si>
  <si>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</si>
  <si>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</si>
  <si>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</si>
  <si>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</si>
  <si>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</si>
  <si>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</si>
  <si>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</si>
  <si>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</si>
  <si>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</si>
  <si>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</si>
  <si>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</si>
  <si>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</si>
  <si>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</si>
  <si>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</si>
  <si>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</si>
  <si>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</si>
  <si>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</si>
  <si>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</si>
  <si>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</si>
  <si>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</si>
  <si>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</si>
  <si>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</si>
  <si>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</si>
  <si>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</si>
  <si>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</si>
  <si>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</si>
  <si>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</si>
  <si>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</si>
  <si>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</si>
  <si>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</si>
  <si>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</si>
  <si>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</si>
  <si>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</si>
  <si>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</si>
  <si>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</si>
  <si>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</si>
  <si>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</si>
  <si>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</si>
  <si>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</si>
  <si>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</si>
  <si>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</si>
  <si>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</si>
  <si>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</si>
  <si>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</si>
  <si>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</si>
  <si>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</si>
  <si>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</si>
  <si>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</si>
  <si>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</si>
  <si>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</si>
  <si>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</si>
  <si>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</si>
  <si>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</si>
  <si>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</si>
  <si>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</si>
  <si>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</si>
  <si>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</si>
  <si>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</si>
  <si>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</si>
  <si>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</si>
  <si>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</si>
  <si>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</si>
  <si>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</si>
  <si>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</si>
  <si>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</si>
  <si>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</si>
  <si>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</si>
  <si>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</si>
  <si>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</si>
  <si>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</si>
  <si>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</si>
  <si>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</si>
  <si>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</si>
  <si>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</si>
  <si>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</si>
  <si>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</si>
  <si>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</si>
  <si>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</si>
  <si>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</si>
  <si>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</si>
  <si>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</si>
  <si>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</si>
  <si>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</si>
  <si>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</si>
  <si>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</si>
  <si>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</si>
  <si>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</si>
  <si>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</si>
  <si>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</si>
  <si>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</si>
  <si>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</si>
  <si>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</si>
  <si>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</si>
  <si>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</si>
  <si>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</si>
  <si>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</si>
  <si>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</si>
  <si>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</si>
  <si>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</si>
  <si>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</si>
  <si>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</si>
  <si>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</si>
  <si>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</si>
  <si>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</si>
  <si>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</si>
  <si>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</si>
  <si>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</si>
  <si>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</si>
  <si>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</si>
  <si>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</si>
  <si>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</si>
  <si>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</si>
  <si>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</si>
  <si>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</si>
  <si>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</si>
  <si>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</si>
  <si>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</si>
  <si>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</si>
  <si>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</si>
  <si>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</si>
  <si>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</si>
  <si>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</si>
  <si>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</si>
  <si>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</si>
  <si>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</si>
  <si>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</si>
  <si>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</si>
  <si>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</si>
  <si>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</si>
  <si>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</si>
  <si>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</si>
  <si>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</si>
  <si>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</si>
  <si>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</si>
  <si>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</si>
  <si>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</si>
  <si>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</si>
  <si>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</si>
  <si>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</si>
  <si>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</si>
  <si>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</si>
  <si>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</si>
  <si>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</si>
  <si>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</si>
  <si>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</si>
  <si>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</si>
  <si>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</si>
  <si>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</si>
  <si>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</si>
  <si>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</si>
  <si>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</si>
  <si>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</si>
  <si>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</si>
  <si>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</si>
  <si>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</si>
  <si>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</si>
  <si>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</si>
  <si>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</si>
  <si>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</si>
  <si>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</si>
  <si>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</si>
  <si>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</si>
  <si>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</si>
  <si>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</si>
  <si>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</si>
  <si>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</si>
  <si>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</si>
  <si>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</si>
  <si>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</si>
  <si>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</si>
  <si>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</si>
  <si>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</si>
  <si>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</si>
  <si>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</si>
  <si>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</si>
  <si>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</si>
  <si>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</si>
  <si>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</si>
  <si>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</si>
  <si>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</si>
  <si>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</si>
  <si>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</si>
  <si>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</si>
  <si>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</si>
  <si>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</si>
  <si>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</si>
  <si>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</si>
  <si>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</si>
  <si>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</si>
  <si>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</si>
  <si>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</si>
  <si>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</si>
  <si>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</si>
  <si>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</si>
  <si>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</si>
  <si>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</si>
  <si>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</si>
  <si>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</si>
  <si>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</si>
  <si>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</si>
  <si>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</si>
  <si>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</si>
  <si>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</si>
  <si>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</si>
  <si>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</si>
  <si>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</si>
  <si>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</si>
  <si>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</si>
  <si>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</si>
  <si>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</si>
  <si>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</si>
  <si>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</si>
  <si>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</si>
  <si>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</si>
  <si>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</si>
  <si>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</si>
  <si>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</si>
  <si>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</si>
  <si>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</si>
  <si>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</si>
  <si>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</si>
  <si>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</si>
  <si>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</si>
  <si>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</si>
  <si>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</si>
  <si>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</si>
  <si>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</si>
  <si>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</si>
  <si>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</si>
  <si>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</si>
  <si>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</si>
  <si>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</si>
  <si>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</si>
  <si>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</si>
  <si>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</si>
  <si>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</si>
  <si>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</si>
  <si>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</si>
  <si>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</si>
  <si>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</si>
  <si>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</si>
  <si>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</si>
  <si>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</si>
  <si>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</si>
  <si>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</si>
  <si>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</si>
  <si>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</si>
  <si>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</si>
  <si>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</si>
  <si>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</si>
  <si>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</si>
  <si>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</si>
  <si>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</si>
  <si>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</si>
  <si>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</si>
  <si>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</si>
  <si>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</si>
  <si>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</si>
  <si>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</si>
  <si>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</si>
  <si>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</si>
  <si>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</si>
  <si>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</si>
  <si>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</si>
  <si>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</si>
  <si>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</si>
  <si>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</si>
  <si>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</si>
  <si>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</si>
  <si>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</si>
  <si>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</si>
  <si>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</si>
  <si>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</si>
  <si>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</si>
  <si>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</si>
  <si>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</si>
  <si>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</si>
  <si>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</si>
  <si>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</si>
  <si>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</si>
  <si>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</si>
  <si>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</si>
  <si>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</si>
  <si>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</si>
  <si>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</si>
  <si>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</si>
  <si>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</si>
  <si>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</si>
  <si>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</si>
  <si>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</si>
  <si>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</si>
  <si>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</si>
  <si>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</si>
  <si>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</si>
  <si>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</si>
  <si>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</si>
  <si>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</si>
  <si>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</si>
  <si>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</si>
  <si>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</si>
  <si>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</si>
  <si>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</si>
  <si>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</si>
  <si>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</si>
  <si>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</si>
  <si>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</si>
  <si>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</si>
  <si>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</si>
  <si>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</si>
  <si>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</si>
  <si>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</si>
  <si>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</si>
  <si>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</si>
  <si>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</si>
  <si>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</si>
  <si>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</si>
  <si>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</si>
  <si>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</si>
  <si>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</si>
  <si>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</si>
  <si>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</si>
  <si>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</si>
  <si>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</si>
  <si>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</si>
  <si>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</si>
  <si>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</si>
  <si>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</si>
  <si>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</si>
  <si>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</si>
  <si>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</si>
  <si>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</si>
  <si>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</si>
  <si>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</si>
  <si>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</si>
  <si>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</si>
  <si>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</si>
  <si>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</si>
  <si>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</si>
  <si>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</si>
  <si>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</si>
  <si>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</si>
  <si>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</si>
  <si>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</si>
  <si>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</si>
  <si>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</si>
  <si>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</si>
  <si>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</si>
  <si>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</si>
  <si>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</si>
  <si>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</si>
  <si>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</si>
  <si>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</si>
  <si>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</si>
  <si>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</si>
  <si>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</si>
  <si>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</si>
  <si>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</si>
  <si>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</si>
  <si>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</si>
  <si>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</si>
  <si>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</si>
  <si>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</si>
  <si>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</si>
  <si>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</si>
  <si>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</si>
  <si>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</si>
  <si>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</si>
  <si>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</si>
  <si>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</si>
  <si>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</si>
  <si>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</si>
  <si>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</si>
  <si>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</si>
  <si>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</si>
  <si>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</si>
  <si>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</si>
  <si>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</si>
  <si>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</si>
  <si>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</si>
  <si>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</si>
  <si>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</si>
  <si>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</si>
  <si>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</si>
  <si>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</si>
  <si>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</si>
  <si>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</si>
  <si>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</si>
  <si>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</si>
  <si>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</si>
  <si>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</si>
  <si>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</si>
  <si>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</si>
  <si>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</si>
  <si>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</si>
  <si>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</si>
  <si>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</si>
  <si>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</si>
  <si>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</si>
  <si>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</si>
  <si>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</si>
  <si>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</si>
  <si>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</si>
  <si>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</si>
  <si>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</si>
  <si>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</si>
  <si>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</si>
  <si>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</si>
  <si>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</si>
  <si>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</si>
  <si>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</si>
  <si>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</si>
  <si>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</si>
  <si>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</si>
  <si>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</si>
  <si>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</si>
  <si>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</si>
  <si>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</si>
  <si>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</si>
  <si>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</si>
  <si>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</si>
  <si>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</si>
  <si>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</si>
  <si>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</si>
  <si>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</si>
  <si>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</si>
  <si>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</si>
  <si>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</si>
  <si>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</si>
  <si>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</si>
  <si>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</si>
  <si>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</si>
  <si>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</si>
  <si>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</si>
  <si>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</si>
  <si>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</si>
  <si>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</si>
  <si>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</si>
  <si>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</si>
  <si>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</si>
  <si>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</si>
  <si>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</si>
  <si>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</si>
  <si>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</si>
  <si>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</si>
  <si>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</si>
  <si>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</si>
  <si>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</si>
  <si>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</si>
  <si>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</si>
  <si>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</si>
  <si>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</si>
  <si>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</si>
  <si>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</si>
  <si>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</si>
  <si>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</si>
  <si>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</si>
  <si>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</si>
  <si>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</si>
  <si>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</si>
  <si>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</si>
  <si>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</si>
  <si>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</si>
  <si>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</si>
  <si>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</si>
  <si>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</si>
  <si>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</si>
  <si>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</si>
  <si>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</si>
  <si>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</si>
  <si>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</si>
  <si>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</si>
  <si>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</si>
  <si>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</si>
  <si>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</si>
  <si>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</si>
  <si>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</si>
  <si>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</si>
  <si>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</si>
  <si>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</si>
  <si>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</si>
  <si>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</si>
  <si>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</si>
  <si>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</si>
  <si>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</si>
  <si>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</si>
  <si>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</si>
  <si>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</si>
  <si>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</si>
  <si>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</si>
  <si>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</si>
  <si>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</si>
  <si>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</si>
  <si>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</si>
  <si>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</si>
  <si>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</si>
  <si>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</si>
  <si>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</si>
  <si>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</si>
  <si>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</si>
  <si>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</si>
  <si>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</si>
  <si>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</si>
  <si>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</si>
  <si>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</si>
  <si>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</si>
  <si>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</si>
  <si>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</si>
  <si>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</si>
  <si>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</si>
  <si>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</si>
  <si>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</si>
  <si>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</si>
  <si>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</si>
  <si>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</si>
  <si>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</si>
  <si>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</si>
  <si>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</si>
  <si>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</si>
  <si>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</si>
  <si>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</si>
  <si>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</si>
  <si>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</si>
  <si>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</si>
  <si>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</si>
  <si>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</si>
  <si>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</si>
  <si>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</si>
  <si>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</si>
  <si>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</si>
  <si>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</si>
  <si>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</si>
  <si>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</si>
  <si>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</si>
  <si>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</si>
  <si>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</si>
  <si>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</si>
  <si>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</si>
  <si>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</si>
  <si>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</si>
  <si>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</si>
  <si>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</si>
  <si>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</si>
  <si>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</si>
  <si>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</si>
  <si>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</si>
  <si>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</si>
  <si>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</si>
  <si>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</si>
  <si>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</si>
  <si>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</si>
  <si>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</si>
  <si>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</si>
  <si>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</si>
  <si>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</si>
  <si>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</si>
  <si>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</si>
  <si>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</si>
  <si>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</si>
  <si>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</si>
  <si>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</si>
  <si>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</si>
  <si>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</si>
  <si>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</si>
  <si>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</si>
  <si>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</si>
  <si>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</si>
  <si>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</si>
  <si>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</si>
  <si>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</si>
  <si>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</si>
  <si>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</si>
  <si>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</si>
  <si>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</si>
  <si>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</si>
  <si>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</si>
  <si>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</si>
  <si>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</si>
  <si>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</si>
  <si>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</si>
  <si>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</si>
  <si>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</si>
  <si>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</si>
  <si>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</si>
  <si>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</si>
  <si>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</si>
  <si>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</si>
  <si>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</si>
  <si>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</si>
  <si>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</si>
  <si>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</si>
  <si>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</si>
  <si>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</si>
  <si>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</si>
  <si>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</si>
  <si>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</si>
  <si>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</si>
  <si>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</si>
  <si>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</si>
  <si>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</si>
  <si>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</si>
  <si>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</si>
  <si>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</si>
  <si>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</si>
  <si>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</si>
  <si>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</si>
  <si>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</si>
  <si>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</si>
  <si>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</si>
  <si>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</si>
  <si>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</si>
  <si>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</si>
  <si>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</si>
  <si>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</si>
  <si>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</si>
  <si>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</si>
  <si>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</si>
  <si>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</si>
  <si>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</si>
  <si>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</si>
  <si>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</si>
  <si>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</si>
  <si>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</si>
  <si>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</si>
  <si>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</si>
  <si>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</si>
  <si>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</si>
  <si>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</si>
  <si>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</si>
  <si>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</si>
  <si>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</si>
  <si>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</si>
  <si>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</si>
  <si>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</si>
  <si>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</si>
  <si>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</si>
  <si>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</si>
  <si>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</si>
  <si>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</si>
  <si>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</si>
  <si>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</si>
  <si>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</si>
  <si>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</si>
  <si>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</si>
  <si>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</si>
  <si>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</si>
  <si>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</si>
  <si>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</si>
  <si>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</si>
  <si>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</si>
  <si>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</si>
  <si>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</si>
  <si>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</si>
  <si>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</si>
  <si>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</si>
  <si>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</si>
  <si>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</si>
  <si>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</si>
  <si>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</si>
  <si>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</si>
  <si>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</si>
  <si>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</si>
  <si>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</si>
  <si>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</si>
  <si>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</si>
  <si>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</si>
  <si>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</si>
  <si>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</si>
  <si>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</si>
  <si>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</si>
  <si>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</si>
  <si>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</si>
  <si>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</si>
  <si>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</si>
  <si>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</si>
  <si>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</si>
  <si>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</si>
  <si>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</si>
  <si>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</si>
  <si>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</si>
  <si>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</si>
  <si>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</si>
  <si>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</si>
  <si>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</si>
  <si>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</si>
  <si>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</si>
  <si>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</si>
  <si>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</si>
  <si>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</si>
  <si>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</si>
  <si>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</si>
  <si>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</si>
  <si>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</si>
  <si>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</si>
  <si>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</si>
  <si>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</si>
  <si>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</si>
  <si>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</si>
  <si>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</si>
  <si>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</si>
  <si>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</si>
  <si>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</si>
  <si>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</si>
  <si>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</si>
  <si>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</si>
  <si>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</si>
  <si>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</si>
  <si>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</si>
  <si>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</si>
  <si>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</si>
  <si>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</si>
  <si>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</si>
  <si>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</si>
  <si>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</si>
  <si>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</si>
  <si>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</si>
  <si>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</si>
  <si>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</si>
  <si>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</si>
  <si>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</si>
  <si>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</si>
  <si>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</si>
  <si>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</si>
  <si>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</si>
  <si>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</si>
  <si>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</si>
  <si>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</si>
  <si>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</si>
  <si>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</si>
  <si>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</si>
  <si>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</si>
  <si>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</si>
  <si>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</si>
  <si>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</si>
  <si>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</si>
  <si>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</si>
  <si>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</si>
  <si>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</si>
  <si>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</si>
  <si>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</si>
  <si>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</si>
  <si>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</si>
  <si>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</si>
  <si>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</si>
  <si>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</si>
  <si>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</si>
  <si>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</si>
  <si>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</si>
  <si>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</si>
  <si>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</si>
  <si>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</si>
  <si>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</si>
  <si>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</si>
  <si>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</si>
  <si>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</si>
  <si>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</si>
  <si>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</si>
  <si>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</si>
  <si>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</si>
  <si>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</si>
  <si>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</si>
  <si>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</si>
  <si>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</si>
  <si>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</si>
  <si>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</si>
  <si>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</si>
  <si>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</si>
  <si>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</si>
  <si>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</si>
  <si>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</si>
  <si>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</si>
  <si>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</si>
  <si>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</si>
  <si>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</si>
  <si>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</si>
  <si>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</si>
  <si>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</si>
  <si>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</si>
  <si>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</si>
  <si>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</si>
  <si>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</si>
  <si>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</si>
  <si>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</si>
  <si>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</si>
  <si>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</si>
  <si>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</si>
  <si>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</si>
  <si>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</si>
  <si>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</si>
  <si>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</si>
  <si>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</si>
  <si>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</si>
  <si>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</si>
  <si>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</si>
  <si>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</si>
  <si>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</si>
  <si>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</si>
  <si>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</si>
  <si>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</si>
  <si>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</si>
  <si>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</si>
  <si>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</si>
  <si>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</si>
  <si>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</si>
  <si>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</si>
  <si>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</si>
  <si>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</si>
  <si>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</si>
  <si>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</si>
  <si>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</si>
  <si>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</si>
  <si>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</si>
  <si>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</si>
  <si>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</si>
  <si>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</si>
  <si>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</si>
  <si>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</si>
  <si>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</si>
  <si>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</si>
  <si>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</si>
  <si>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</si>
  <si>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</si>
  <si>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</si>
  <si>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</si>
  <si>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</si>
  <si>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</si>
  <si>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</si>
  <si>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</si>
  <si>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</si>
  <si>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</si>
  <si>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</si>
  <si>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</si>
  <si>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</si>
  <si>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</si>
  <si>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</si>
  <si>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</si>
  <si>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</si>
  <si>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</si>
  <si>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</si>
  <si>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</si>
  <si>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</si>
  <si>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</si>
  <si>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</si>
  <si>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</si>
  <si>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</si>
  <si>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</si>
  <si>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</si>
  <si>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</si>
  <si>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</si>
  <si>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</si>
  <si>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</si>
  <si>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</si>
  <si>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</si>
  <si>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</si>
  <si>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</si>
  <si>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</si>
  <si>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</si>
  <si>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</si>
  <si>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</si>
  <si>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</si>
  <si>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</si>
  <si>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</si>
  <si>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</si>
  <si>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</si>
  <si>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</si>
  <si>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</si>
  <si>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</si>
  <si>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</si>
  <si>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</si>
  <si>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</si>
  <si>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</si>
  <si>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</si>
  <si>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</si>
  <si>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</si>
  <si>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</si>
  <si>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</si>
  <si>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</si>
  <si>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</si>
  <si>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</si>
  <si>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</si>
  <si>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</si>
  <si>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</si>
  <si>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</si>
  <si>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</si>
  <si>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</si>
  <si>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</si>
  <si>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</si>
  <si>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</si>
  <si>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</si>
  <si>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</si>
  <si>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</si>
  <si>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</si>
  <si>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</si>
  <si>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</si>
  <si>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</si>
  <si>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</si>
  <si>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</si>
  <si>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</si>
  <si>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</si>
  <si>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</si>
  <si>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</si>
  <si>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</si>
  <si>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</si>
  <si>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</si>
  <si>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</si>
  <si>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</si>
  <si>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</si>
  <si>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</si>
  <si>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</si>
  <si>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</si>
  <si>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</si>
  <si>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</si>
  <si>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</si>
  <si>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</si>
  <si>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</si>
  <si>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</si>
  <si>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</si>
  <si>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</si>
  <si>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</si>
  <si>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</si>
  <si>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</si>
  <si>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</si>
  <si>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</si>
  <si>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</si>
  <si>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</si>
  <si>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</si>
  <si>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</si>
  <si>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</si>
  <si>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</si>
  <si>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</si>
  <si>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</si>
  <si>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</si>
  <si>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</si>
  <si>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</si>
  <si>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</si>
  <si>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</si>
  <si>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</si>
  <si>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</si>
  <si>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</si>
  <si>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</si>
  <si>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</si>
  <si>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</si>
  <si>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</si>
  <si>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</si>
  <si>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</si>
  <si>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</si>
  <si>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</si>
  <si>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</si>
  <si>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</si>
  <si>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</si>
  <si>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</si>
  <si>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</si>
  <si>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</si>
  <si>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</si>
  <si>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</si>
  <si>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</si>
  <si>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</si>
  <si>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</si>
  <si>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</si>
  <si>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</si>
  <si>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</si>
  <si>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</si>
  <si>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</si>
  <si>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</si>
  <si>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</si>
  <si>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</si>
  <si>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</si>
  <si>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</si>
  <si>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</si>
  <si>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</si>
  <si>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</si>
  <si>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</si>
  <si>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</si>
  <si>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</si>
  <si>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</si>
  <si>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</si>
  <si>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</si>
  <si>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</si>
  <si>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</si>
  <si>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</si>
  <si>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</si>
  <si>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</si>
  <si>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</si>
  <si>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</si>
  <si>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</si>
  <si>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</si>
  <si>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</si>
  <si>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</si>
  <si>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</si>
  <si>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</si>
  <si>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</si>
  <si>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</si>
  <si>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</si>
  <si>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</si>
  <si>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</si>
  <si>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</si>
  <si>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</si>
  <si>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</si>
  <si>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</si>
  <si>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</si>
  <si>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</si>
  <si>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</si>
  <si>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</si>
  <si>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</si>
  <si>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</si>
  <si>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</si>
  <si>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</si>
  <si>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</si>
  <si>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</si>
  <si>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</si>
  <si>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</si>
  <si>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</si>
  <si>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</si>
  <si>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</si>
  <si>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</si>
  <si>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</si>
  <si>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</si>
  <si>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</si>
  <si>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</si>
  <si>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</si>
  <si>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</si>
  <si>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</si>
  <si>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</si>
  <si>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</si>
  <si>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</si>
  <si>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</si>
  <si>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</si>
  <si>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</si>
  <si>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</si>
  <si>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</si>
  <si>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</si>
  <si>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</si>
  <si>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</si>
  <si>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</si>
  <si>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</si>
  <si>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</si>
  <si>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</si>
  <si>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</si>
  <si>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</si>
  <si>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</si>
  <si>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</si>
  <si>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</si>
  <si>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</si>
  <si>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</si>
  <si>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</si>
  <si>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</si>
  <si>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</si>
  <si>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</si>
  <si>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</si>
  <si>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</si>
  <si>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</si>
  <si>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</si>
  <si>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</si>
  <si>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</si>
  <si>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</si>
  <si>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</si>
  <si>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</si>
  <si>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</si>
  <si>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</si>
  <si>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</si>
  <si>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</si>
  <si>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</si>
  <si>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</si>
  <si>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</si>
  <si>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</si>
  <si>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</si>
  <si>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</si>
  <si>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</si>
  <si>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</si>
  <si>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</si>
  <si>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</si>
  <si>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</si>
  <si>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</si>
  <si>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</si>
  <si>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</si>
  <si>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</si>
  <si>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</si>
  <si>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</si>
  <si>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</si>
  <si>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</si>
  <si>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</si>
  <si>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</si>
  <si>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</si>
  <si>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</si>
  <si>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</si>
  <si>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</si>
  <si>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</si>
  <si>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</si>
  <si>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</si>
  <si>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</si>
  <si>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</si>
  <si>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</si>
  <si>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</si>
  <si>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</si>
  <si>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</si>
  <si>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</si>
  <si>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</si>
  <si>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</si>
  <si>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</si>
  <si>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</si>
  <si>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</si>
  <si>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</si>
  <si>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</si>
  <si>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</si>
  <si>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</si>
  <si>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</si>
  <si>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</si>
  <si>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</si>
  <si>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</si>
  <si>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</si>
  <si>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</si>
  <si>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</si>
  <si>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</si>
  <si>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</si>
  <si>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</si>
  <si>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</si>
  <si>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</si>
  <si>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</si>
  <si>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</si>
  <si>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</si>
  <si>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</si>
  <si>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</si>
  <si>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</si>
  <si>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</si>
  <si>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</si>
  <si>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</si>
  <si>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</si>
  <si>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</si>
  <si>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</si>
  <si>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</si>
  <si>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</si>
  <si>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</si>
  <si>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</si>
  <si>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</si>
  <si>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</si>
  <si>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</si>
  <si>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</si>
  <si>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</si>
  <si>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</si>
  <si>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</si>
  <si>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</si>
  <si>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</si>
  <si>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</si>
  <si>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</si>
  <si>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</si>
  <si>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</si>
  <si>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</si>
  <si>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</si>
  <si>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</si>
  <si>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</si>
  <si>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</si>
  <si>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</si>
  <si>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</si>
  <si>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</si>
  <si>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</si>
  <si>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</si>
  <si>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</si>
  <si>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</si>
  <si>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</si>
  <si>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</si>
  <si>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</si>
  <si>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</si>
  <si>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</si>
  <si>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</si>
  <si>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</si>
  <si>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</si>
  <si>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</si>
  <si>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</si>
  <si>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</si>
  <si>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</si>
  <si>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</si>
  <si>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</si>
  <si>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</si>
  <si>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</si>
  <si>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</si>
  <si>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</si>
  <si>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</si>
  <si>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</si>
  <si>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</si>
  <si>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</si>
  <si>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</si>
  <si>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</si>
  <si>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</si>
  <si>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</si>
  <si>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</si>
  <si>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</si>
  <si>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</si>
  <si>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</si>
  <si>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</si>
  <si>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</si>
  <si>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</si>
  <si>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</si>
  <si>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</si>
  <si>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</si>
  <si>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</si>
  <si>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</si>
  <si>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</si>
  <si>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</si>
  <si>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</si>
  <si>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</si>
  <si>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</si>
  <si>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</si>
  <si>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</si>
  <si>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</si>
  <si>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</si>
  <si>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</si>
  <si>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</si>
  <si>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</si>
  <si>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</si>
  <si>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</si>
  <si>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</si>
  <si>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</si>
  <si>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</si>
  <si>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</si>
  <si>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</si>
  <si>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</si>
  <si>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</si>
  <si>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</si>
  <si>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</si>
  <si>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</si>
  <si>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</si>
  <si>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</si>
  <si>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</si>
  <si>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</si>
  <si>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</si>
  <si>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</si>
  <si>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</si>
  <si>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</si>
  <si>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</si>
  <si>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</si>
  <si>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</si>
  <si>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</si>
  <si>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</si>
  <si>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</si>
  <si>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</si>
  <si>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</si>
  <si>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</si>
  <si>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</si>
  <si>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</si>
  <si>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</si>
  <si>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</si>
  <si>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</si>
  <si>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</si>
  <si>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</si>
  <si>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</si>
  <si>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</si>
  <si>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</si>
  <si>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</si>
  <si>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</si>
  <si>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</si>
  <si>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</si>
  <si>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</si>
  <si>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</si>
  <si>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</si>
  <si>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</si>
  <si>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</si>
  <si>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</si>
  <si>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</si>
  <si>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</si>
  <si>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</si>
  <si>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</si>
  <si>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</si>
  <si>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</si>
  <si>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</si>
  <si>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</si>
  <si>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</si>
  <si>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</si>
  <si>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</si>
  <si>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</si>
  <si>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</si>
  <si>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</si>
  <si>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</si>
  <si>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</si>
  <si>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</si>
  <si>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</si>
  <si>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</si>
  <si>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</si>
  <si>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</si>
  <si>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</si>
  <si>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</si>
  <si>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</si>
  <si>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</si>
  <si>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</si>
  <si>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</si>
  <si>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</si>
  <si>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</si>
  <si>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</si>
  <si>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</si>
  <si>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</si>
  <si>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</si>
  <si>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</si>
  <si>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</si>
  <si>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</si>
  <si>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</si>
  <si>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</si>
  <si>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</si>
  <si>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</si>
  <si>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</si>
  <si>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</si>
  <si>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</si>
  <si>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</si>
  <si>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</si>
  <si>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</si>
  <si>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</si>
  <si>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</si>
  <si>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</si>
  <si>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</si>
  <si>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</si>
  <si>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</si>
  <si>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</si>
  <si>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</si>
  <si>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</si>
  <si>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</si>
  <si>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</si>
  <si>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</si>
  <si>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</si>
  <si>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</si>
  <si>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</si>
  <si>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</si>
  <si>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</si>
  <si>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</si>
  <si>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</si>
  <si>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</si>
  <si>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</si>
  <si>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</si>
  <si>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</si>
  <si>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</si>
  <si>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</si>
  <si>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</si>
  <si>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</si>
  <si>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</si>
  <si>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</si>
  <si>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</si>
  <si>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</si>
  <si>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</si>
  <si>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</si>
  <si>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</si>
  <si>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</si>
  <si>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</si>
  <si>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</si>
  <si>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</si>
  <si>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</si>
  <si>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</si>
  <si>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</si>
  <si>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</si>
  <si>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</si>
  <si>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</si>
  <si>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</si>
  <si>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</si>
  <si>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</si>
  <si>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</si>
  <si>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</si>
  <si>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</si>
  <si>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</si>
  <si>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</si>
  <si>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</si>
  <si>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</si>
  <si>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</si>
  <si>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</si>
  <si>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</si>
  <si>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</si>
  <si>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</si>
  <si>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</si>
  <si>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</si>
  <si>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</si>
  <si>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</si>
  <si>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</si>
  <si>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</si>
  <si>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</si>
  <si>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</si>
  <si>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</si>
  <si>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</si>
  <si>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</si>
  <si>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</si>
  <si>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</si>
  <si>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</si>
  <si>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</si>
  <si>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</si>
  <si>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</si>
  <si>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</si>
  <si>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</si>
  <si>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</si>
  <si>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</si>
  <si>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</si>
  <si>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</si>
  <si>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</si>
  <si>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</si>
  <si>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</si>
  <si>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</si>
  <si>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</si>
  <si>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</si>
  <si>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</si>
  <si>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</si>
  <si>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</si>
  <si>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</si>
  <si>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</si>
  <si>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</si>
  <si>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</si>
  <si>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</si>
  <si>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</si>
  <si>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</si>
  <si>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</si>
  <si>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</si>
  <si>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</si>
  <si>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</si>
  <si>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</si>
  <si>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</si>
  <si>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</si>
  <si>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</si>
  <si>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</si>
  <si>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</si>
  <si>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</si>
  <si>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</si>
  <si>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</si>
  <si>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</si>
  <si>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</si>
  <si>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</si>
  <si>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</si>
  <si>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</si>
  <si>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</si>
  <si>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</si>
  <si>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</si>
  <si>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</si>
  <si>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</si>
  <si>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</si>
  <si>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</si>
  <si>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</si>
  <si>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</si>
  <si>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</si>
  <si>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</si>
  <si>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</si>
  <si>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</si>
  <si>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</si>
  <si>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</si>
  <si>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</si>
  <si>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</si>
  <si>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</si>
  <si>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</si>
  <si>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</si>
  <si>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</si>
  <si>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</si>
  <si>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</si>
  <si>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</si>
  <si>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</si>
  <si>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</si>
  <si>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</si>
  <si>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</si>
  <si>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</si>
  <si>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</si>
  <si>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</si>
  <si>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</si>
  <si>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</si>
  <si>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</si>
  <si>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</si>
  <si>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</si>
  <si>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</si>
  <si>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</si>
  <si>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</si>
  <si>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</si>
  <si>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</si>
  <si>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</si>
  <si>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</si>
  <si>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</si>
  <si>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</si>
  <si>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</si>
  <si>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</si>
  <si>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</si>
  <si>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</si>
  <si>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</si>
  <si>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</si>
  <si>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</si>
  <si>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</si>
  <si>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</si>
  <si>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</si>
  <si>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</si>
  <si>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</si>
  <si>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</si>
  <si>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</si>
  <si>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</si>
  <si>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</si>
  <si>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</si>
  <si>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</si>
  <si>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</si>
  <si>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</si>
  <si>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</si>
  <si>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</si>
  <si>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</si>
  <si>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</si>
  <si>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</si>
  <si>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</si>
  <si>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</si>
  <si>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</si>
  <si>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</si>
  <si>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</si>
  <si>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</si>
  <si>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</si>
  <si>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</si>
  <si>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</si>
  <si>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</si>
  <si>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</si>
  <si>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</si>
  <si>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</si>
  <si>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</si>
  <si>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</si>
  <si>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</si>
  <si>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</si>
  <si>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</si>
  <si>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</si>
  <si>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</si>
  <si>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</si>
  <si>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</si>
  <si>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</si>
  <si>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</si>
  <si>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</si>
  <si>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</si>
  <si>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</si>
  <si>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</si>
  <si>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</si>
  <si>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</si>
  <si>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</si>
  <si>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</si>
  <si>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</si>
  <si>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</si>
  <si>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</si>
  <si>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</si>
  <si>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</si>
  <si>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</si>
  <si>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</si>
  <si>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</si>
  <si>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</si>
  <si>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</si>
  <si>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</si>
  <si>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</si>
  <si>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</si>
  <si>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</si>
  <si>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</si>
  <si>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</si>
  <si>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</si>
  <si>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</si>
  <si>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</si>
  <si>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</si>
  <si>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</si>
  <si>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</si>
  <si>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</si>
  <si>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</si>
  <si>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</si>
  <si>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</si>
  <si>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</si>
  <si>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</si>
  <si>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</si>
  <si>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</si>
  <si>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</si>
  <si>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</si>
  <si>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</si>
  <si>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</si>
  <si>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</si>
  <si>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</si>
  <si>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</si>
  <si>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</si>
  <si>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</si>
  <si>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</si>
  <si>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</si>
  <si>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</si>
  <si>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</si>
  <si>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</si>
  <si>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</si>
  <si>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</si>
  <si>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</si>
  <si>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</si>
  <si>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</si>
  <si>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</si>
  <si>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</si>
  <si>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</si>
  <si>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</si>
  <si>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</si>
  <si>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</si>
  <si>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</si>
  <si>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</si>
  <si>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</si>
  <si>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</si>
  <si>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</si>
  <si>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</si>
  <si>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</si>
  <si>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</si>
  <si>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</si>
  <si>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</si>
  <si>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</si>
  <si>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</si>
  <si>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</si>
  <si>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</si>
  <si>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</si>
  <si>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</si>
  <si>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</si>
  <si>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</si>
  <si>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</si>
  <si>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</si>
  <si>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</si>
  <si>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</si>
  <si>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</si>
  <si>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</si>
  <si>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</si>
  <si>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</si>
  <si>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</si>
  <si>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</si>
  <si>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</si>
  <si>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</si>
  <si>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</si>
  <si>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</si>
  <si>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</si>
  <si>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</si>
  <si>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</si>
  <si>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</si>
  <si>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</si>
  <si>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</si>
  <si>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</si>
  <si>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</si>
  <si>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</si>
  <si>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</si>
  <si>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</si>
  <si>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</si>
  <si>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</si>
  <si>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</si>
  <si>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</si>
  <si>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</si>
  <si>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</si>
  <si>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</si>
  <si>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</si>
  <si>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</si>
  <si>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</si>
  <si>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</si>
  <si>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</si>
  <si>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</si>
  <si>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</si>
  <si>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</si>
  <si>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</si>
  <si>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</si>
  <si>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</si>
  <si>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</si>
  <si>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</si>
  <si>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</si>
  <si>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</si>
  <si>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</si>
  <si>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</si>
  <si>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</si>
  <si>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</si>
  <si>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</si>
  <si>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</si>
  <si>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</si>
  <si>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</si>
  <si>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</si>
  <si>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</si>
  <si>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</si>
  <si>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</si>
  <si>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</si>
  <si>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</si>
  <si>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</si>
  <si>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</si>
  <si>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</si>
  <si>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</si>
  <si>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</si>
  <si>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</si>
  <si>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</si>
  <si>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</si>
  <si>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</si>
  <si>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</si>
  <si>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</si>
  <si>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</si>
  <si>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</si>
  <si>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</si>
  <si>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</si>
  <si>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</si>
  <si>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</si>
  <si>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</si>
  <si>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</si>
  <si>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</si>
  <si>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</si>
  <si>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</si>
  <si>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</si>
  <si>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</si>
  <si>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</si>
  <si>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</si>
  <si>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</si>
  <si>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</si>
  <si>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</si>
  <si>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</si>
  <si>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</si>
  <si>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</si>
  <si>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</si>
  <si>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</si>
  <si>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</si>
  <si>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</si>
  <si>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</si>
  <si>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</si>
  <si>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</si>
  <si>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</si>
  <si>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</si>
  <si>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</si>
  <si>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</si>
  <si>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</si>
  <si>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</si>
  <si>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</si>
  <si>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</si>
  <si>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</si>
  <si>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</si>
  <si>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</si>
  <si>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</si>
  <si>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</si>
  <si>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</si>
  <si>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</si>
  <si>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</si>
  <si>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</si>
  <si>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</si>
  <si>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</si>
  <si>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</si>
  <si>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</si>
  <si>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</si>
  <si>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</si>
  <si>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</si>
  <si>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</si>
  <si>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</si>
  <si>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</si>
  <si>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</si>
  <si>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</si>
  <si>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</si>
  <si>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</si>
  <si>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</si>
  <si>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</si>
  <si>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</si>
  <si>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</si>
  <si>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</si>
  <si>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</si>
  <si>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</si>
  <si>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</si>
  <si>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</si>
  <si>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</si>
  <si>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</si>
  <si>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</si>
  <si>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</si>
  <si>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</si>
  <si>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</si>
  <si>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</si>
  <si>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</si>
  <si>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</si>
  <si>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</si>
  <si>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</si>
  <si>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</si>
  <si>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</si>
  <si>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</si>
  <si>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</si>
  <si>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</si>
  <si>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</si>
  <si>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</si>
  <si>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</si>
  <si>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</si>
  <si>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</si>
  <si>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</si>
  <si>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</si>
  <si>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</si>
  <si>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</si>
  <si>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</si>
  <si>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</si>
  <si>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</si>
  <si>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</si>
  <si>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</si>
  <si>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</si>
  <si>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</si>
  <si>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</si>
  <si>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</si>
  <si>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</si>
  <si>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</si>
  <si>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</si>
  <si>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</si>
  <si>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</si>
  <si>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</si>
  <si>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</si>
  <si>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</si>
  <si>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</si>
  <si>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</si>
  <si>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</si>
  <si>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</si>
  <si>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</si>
  <si>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</si>
  <si>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</si>
  <si>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</si>
  <si>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</si>
  <si>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</si>
  <si>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</si>
  <si>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</si>
  <si>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</si>
  <si>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</si>
  <si>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</si>
  <si>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</si>
  <si>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</si>
  <si>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</si>
  <si>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</si>
  <si>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</si>
  <si>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</si>
  <si>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</si>
  <si>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</si>
  <si>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</si>
  <si>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</si>
  <si>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</si>
  <si>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</si>
  <si>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</si>
  <si>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</si>
  <si>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</si>
  <si>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</si>
  <si>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</si>
  <si>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</si>
  <si>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</si>
  <si>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</si>
  <si>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</si>
  <si>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</si>
  <si>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</si>
  <si>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</si>
  <si>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</si>
  <si>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</si>
  <si>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</si>
  <si>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</si>
  <si>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</si>
  <si>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</si>
  <si>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</si>
  <si>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</si>
  <si>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</si>
  <si>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</si>
  <si>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</si>
  <si>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</si>
  <si>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</si>
  <si>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</si>
  <si>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</si>
  <si>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</si>
  <si>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</si>
  <si>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</si>
  <si>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</si>
  <si>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</si>
  <si>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</si>
  <si>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</si>
  <si>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</si>
  <si>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</si>
  <si>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</si>
  <si>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</si>
  <si>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</si>
  <si>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</si>
  <si>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</si>
  <si>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</si>
  <si>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</si>
  <si>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</si>
  <si>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</si>
  <si>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</si>
  <si>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</si>
  <si>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</si>
  <si>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</si>
  <si>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</si>
  <si>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</si>
  <si>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</si>
  <si>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</si>
  <si>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</si>
  <si>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</si>
  <si>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</si>
  <si>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</si>
  <si>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</si>
  <si>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</si>
  <si>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</si>
  <si>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</si>
  <si>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</si>
  <si>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</si>
  <si>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</si>
  <si>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</si>
  <si>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</si>
  <si>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</si>
  <si>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</si>
  <si>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</si>
  <si>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</si>
  <si>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</si>
  <si>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</si>
  <si>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</si>
  <si>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</si>
  <si>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</si>
  <si>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</si>
  <si>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</si>
  <si>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</si>
  <si>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</si>
  <si>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</si>
  <si>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</si>
  <si>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</si>
  <si>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</si>
  <si>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</si>
  <si>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</si>
  <si>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</si>
  <si>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</si>
  <si>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</si>
  <si>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</si>
  <si>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</si>
  <si>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</si>
  <si>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</si>
  <si>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</si>
  <si>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</si>
  <si>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</si>
  <si>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</si>
  <si>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</si>
  <si>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</si>
  <si>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</si>
  <si>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</si>
  <si>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</si>
  <si>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</si>
  <si>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</si>
  <si>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</si>
  <si>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</si>
  <si>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</si>
  <si>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</si>
  <si>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</si>
  <si>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</si>
  <si>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</si>
  <si>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</si>
  <si>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</si>
  <si>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</si>
  <si>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</si>
  <si>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</si>
  <si>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</si>
  <si>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</si>
  <si>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</si>
  <si>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</si>
  <si>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</si>
  <si>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</si>
  <si>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</si>
  <si>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</si>
  <si>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</si>
  <si>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</si>
  <si>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</si>
  <si>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</si>
  <si>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</si>
  <si>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</si>
  <si>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</si>
  <si>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</si>
  <si>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</si>
  <si>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</si>
  <si>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</si>
  <si>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</si>
  <si>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</si>
  <si>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</si>
  <si>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</si>
  <si>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</si>
  <si>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</si>
  <si>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</si>
  <si>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</si>
  <si>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</si>
  <si>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</si>
  <si>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</si>
  <si>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</si>
  <si>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</si>
  <si>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</si>
  <si>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</si>
  <si>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</si>
  <si>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</si>
  <si>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</si>
  <si>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</si>
  <si>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</si>
  <si>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</si>
  <si>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</si>
  <si>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</si>
  <si>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</si>
  <si>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</si>
  <si>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</si>
  <si>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</si>
  <si>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</si>
  <si>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</si>
  <si>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</si>
  <si>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</si>
  <si>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</si>
  <si>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</si>
  <si>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</si>
  <si>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</si>
  <si>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</si>
  <si>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</si>
  <si>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</si>
  <si>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</si>
  <si>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</si>
  <si>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</si>
  <si>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</si>
  <si>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</si>
  <si>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</si>
  <si>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</si>
  <si>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</si>
  <si>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</si>
  <si>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</si>
  <si>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</si>
  <si>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</si>
  <si>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</si>
  <si>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</si>
  <si>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</si>
  <si>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</si>
  <si>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</si>
  <si>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</si>
  <si>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</si>
  <si>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</si>
  <si>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</si>
  <si>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</si>
  <si>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</si>
  <si>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</si>
  <si>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</si>
  <si>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</si>
  <si>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</si>
  <si>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</si>
  <si>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</si>
  <si>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</si>
  <si>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</si>
  <si>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</si>
  <si>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</si>
  <si>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</si>
  <si>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</si>
  <si>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</si>
  <si>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</si>
  <si>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</si>
  <si>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</si>
  <si>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</si>
  <si>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</si>
  <si>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</si>
  <si>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</si>
  <si>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</si>
  <si>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</si>
  <si>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</si>
  <si>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</si>
  <si>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</si>
  <si>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</si>
  <si>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</si>
  <si>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</si>
  <si>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</si>
  <si>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</si>
  <si>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</si>
  <si>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</si>
  <si>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</si>
  <si>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</si>
  <si>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</si>
  <si>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</si>
  <si>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</si>
  <si>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</si>
  <si>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</si>
  <si>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</si>
  <si>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</si>
  <si>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</si>
  <si>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</si>
  <si>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</si>
  <si>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</si>
  <si>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</si>
  <si>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</si>
  <si>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</si>
  <si>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</si>
  <si>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</si>
  <si>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</si>
  <si>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</si>
  <si>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</si>
  <si>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</si>
  <si>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</si>
  <si>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</si>
  <si>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</si>
  <si>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</si>
  <si>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</si>
  <si>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</si>
  <si>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</si>
  <si>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</si>
  <si>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</si>
  <si>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</si>
  <si>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</si>
  <si>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</si>
  <si>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</si>
  <si>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</si>
  <si>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</si>
  <si>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</si>
  <si>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</si>
  <si>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</si>
  <si>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</si>
  <si>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</si>
  <si>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</si>
  <si>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</si>
  <si>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</si>
  <si>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</si>
  <si>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</si>
  <si>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</si>
  <si>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</si>
  <si>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</si>
  <si>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</si>
  <si>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</si>
  <si>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</si>
  <si>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</si>
  <si>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</si>
  <si>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</si>
  <si>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</si>
  <si>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</si>
  <si>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</si>
  <si>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</si>
  <si>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</si>
  <si>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</si>
  <si>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</si>
  <si>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</si>
  <si>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</si>
  <si>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</si>
  <si>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</si>
  <si>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</si>
  <si>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</si>
  <si>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</si>
  <si>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</si>
  <si>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</si>
  <si>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</si>
  <si>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</si>
  <si>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</si>
  <si>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</si>
  <si>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</si>
  <si>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</si>
  <si>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</si>
  <si>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</si>
  <si>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</si>
  <si>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</si>
  <si>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</si>
  <si>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</si>
  <si>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</si>
  <si>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</si>
  <si>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</si>
  <si>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</si>
  <si>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</si>
  <si>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</si>
  <si>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</si>
  <si>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</si>
  <si>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</si>
  <si>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</si>
  <si>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</si>
  <si>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</si>
  <si>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</si>
  <si>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</si>
  <si>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</si>
  <si>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</si>
  <si>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</si>
  <si>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</si>
  <si>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</si>
  <si>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</si>
  <si>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</si>
  <si>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</si>
  <si>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</si>
  <si>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</si>
  <si>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</si>
  <si>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</si>
  <si>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</si>
  <si>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</si>
  <si>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</si>
  <si>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</si>
  <si>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</si>
  <si>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</si>
  <si>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</si>
  <si>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</si>
  <si>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</si>
  <si>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</si>
  <si>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</si>
  <si>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</si>
  <si>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</si>
  <si>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</si>
  <si>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</si>
  <si>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</si>
  <si>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</si>
  <si>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</si>
  <si>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</si>
  <si>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</si>
  <si>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</si>
  <si>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</si>
  <si>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</si>
  <si>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</si>
  <si>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</si>
  <si>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</si>
  <si>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</si>
  <si>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</si>
  <si>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</si>
  <si>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</si>
  <si>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</si>
  <si>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</si>
  <si>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</si>
  <si>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</si>
  <si>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</si>
  <si>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</si>
  <si>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</si>
  <si>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</si>
  <si>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</si>
  <si>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</si>
  <si>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</si>
  <si>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</si>
  <si>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</si>
  <si>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</si>
  <si>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</si>
  <si>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</si>
  <si>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</si>
  <si>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</si>
  <si>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</si>
  <si>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</si>
  <si>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</si>
  <si>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</si>
  <si>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</si>
  <si>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</si>
  <si>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</si>
  <si>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</si>
  <si>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</si>
  <si>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</si>
  <si>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</si>
  <si>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</si>
  <si>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</si>
  <si>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</si>
  <si>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</si>
  <si>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</si>
  <si>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</si>
  <si>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</si>
  <si>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</si>
  <si>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</si>
  <si>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</si>
  <si>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</si>
  <si>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</si>
  <si>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</si>
  <si>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</si>
  <si>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</si>
  <si>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</si>
  <si>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</si>
  <si>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</si>
  <si>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</si>
  <si>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</si>
  <si>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</si>
  <si>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</si>
  <si>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</si>
  <si>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</si>
  <si>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</si>
  <si>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</si>
  <si>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</si>
  <si>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</si>
  <si>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</si>
  <si>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</si>
  <si>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</si>
  <si>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</si>
  <si>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</si>
  <si>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</si>
  <si>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</si>
  <si>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</si>
  <si>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</si>
  <si>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</si>
  <si>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</si>
  <si>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</si>
  <si>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</si>
  <si>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</si>
  <si>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</si>
  <si>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</si>
  <si>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</si>
  <si>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</si>
  <si>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</si>
  <si>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</si>
  <si>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</si>
  <si>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</si>
  <si>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</si>
  <si>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</si>
  <si>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</si>
  <si>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</si>
  <si>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</si>
  <si>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</si>
  <si>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</si>
  <si>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</si>
  <si>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</si>
  <si>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</si>
  <si>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</si>
  <si>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</si>
  <si>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</si>
  <si>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</si>
  <si>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</si>
  <si>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</si>
  <si>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</si>
  <si>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</si>
  <si>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</si>
  <si>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</si>
  <si>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</si>
  <si>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</si>
  <si>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</si>
  <si>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</si>
  <si>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</si>
  <si>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</si>
  <si>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</si>
  <si>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</si>
  <si>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</si>
  <si>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</si>
  <si>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</si>
  <si>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</si>
  <si>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</si>
  <si>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</si>
  <si>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</si>
  <si>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</si>
  <si>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</si>
  <si>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</si>
  <si>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</si>
  <si>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</si>
  <si>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</si>
  <si>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</si>
  <si>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</si>
  <si>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</si>
  <si>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</si>
  <si>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</si>
  <si>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</si>
  <si>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</si>
  <si>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</si>
  <si>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</si>
  <si>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</si>
  <si>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</si>
  <si>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</si>
  <si>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</si>
  <si>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</si>
  <si>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</si>
  <si>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</si>
  <si>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</si>
  <si>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</si>
  <si>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</si>
  <si>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</si>
  <si>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</si>
  <si>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</si>
  <si>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</si>
  <si>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</si>
  <si>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</si>
  <si>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</si>
  <si>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</si>
  <si>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</si>
  <si>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</si>
  <si>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</si>
  <si>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</si>
  <si>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</si>
  <si>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</si>
  <si>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</si>
  <si>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</si>
  <si>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</si>
  <si>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</si>
  <si>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</si>
  <si>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</si>
  <si>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</si>
  <si>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</si>
  <si>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</si>
  <si>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</si>
  <si>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</si>
  <si>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</si>
  <si>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</si>
  <si>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</si>
  <si>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</si>
  <si>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</si>
  <si>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</si>
  <si>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</si>
  <si>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</si>
  <si>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</si>
  <si>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</si>
  <si>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</si>
  <si>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</si>
  <si>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</si>
  <si>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</si>
  <si>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</si>
  <si>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</si>
  <si>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</si>
  <si>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</si>
  <si>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</si>
  <si>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</si>
  <si>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</si>
  <si>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</si>
  <si>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</si>
  <si>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</si>
  <si>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</si>
  <si>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</si>
  <si>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</si>
  <si>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</si>
  <si>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</si>
  <si>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</si>
  <si>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</si>
  <si>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</si>
  <si>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</si>
  <si>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</si>
  <si>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</si>
  <si>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</si>
  <si>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</si>
  <si>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</si>
  <si>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</si>
  <si>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</si>
  <si>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</si>
  <si>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</si>
  <si>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</si>
  <si>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</si>
  <si>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</si>
  <si>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</si>
  <si>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</si>
  <si>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</si>
  <si>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</si>
  <si>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</si>
  <si>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</si>
  <si>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</si>
  <si>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</si>
  <si>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</si>
  <si>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</si>
  <si>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</si>
  <si>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</si>
  <si>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</si>
  <si>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</si>
  <si>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</si>
  <si>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</si>
  <si>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</si>
  <si>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</si>
  <si>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</si>
  <si>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</si>
  <si>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</si>
  <si>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</si>
  <si>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</si>
  <si>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</si>
  <si>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</si>
  <si>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</si>
  <si>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</si>
  <si>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</si>
  <si>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</si>
  <si>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</si>
  <si>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</si>
  <si>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</si>
  <si>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</si>
  <si>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</si>
  <si>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</si>
  <si>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</si>
  <si>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</si>
  <si>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</si>
  <si>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</si>
  <si>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</si>
  <si>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</si>
  <si>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</si>
  <si>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</si>
  <si>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</si>
  <si>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</si>
  <si>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</si>
  <si>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</si>
  <si>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</si>
  <si>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</si>
  <si>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</si>
  <si>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</si>
  <si>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</si>
  <si>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</si>
  <si>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</si>
  <si>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</si>
  <si>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</si>
  <si>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</si>
  <si>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</si>
  <si>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</si>
  <si>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</si>
  <si>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</si>
  <si>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</si>
  <si>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</si>
  <si>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</si>
  <si>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</si>
  <si>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</si>
  <si>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</si>
  <si>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</si>
  <si>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</si>
  <si>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</si>
  <si>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</si>
  <si>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</si>
  <si>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</si>
  <si>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</si>
  <si>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</si>
  <si>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</si>
  <si>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</si>
  <si>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</si>
  <si>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</si>
  <si>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</si>
  <si>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</si>
  <si>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</si>
  <si>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</si>
  <si>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</si>
  <si>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</si>
  <si>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</si>
  <si>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</si>
  <si>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</si>
  <si>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</si>
  <si>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</si>
  <si>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</si>
  <si>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</si>
  <si>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</si>
  <si>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</si>
  <si>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</si>
  <si>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</si>
  <si>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</si>
  <si>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</si>
  <si>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</si>
  <si>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</si>
  <si>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</si>
  <si>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</si>
  <si>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</si>
  <si>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</si>
  <si>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</si>
  <si>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</si>
  <si>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</si>
  <si>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</si>
  <si>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</si>
  <si>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</si>
  <si>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</si>
  <si>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</si>
  <si>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</si>
  <si>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</si>
  <si>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</si>
  <si>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</si>
  <si>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</si>
  <si>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</si>
  <si>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</si>
  <si>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</si>
  <si>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</si>
  <si>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</si>
  <si>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</si>
  <si>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</si>
  <si>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</si>
  <si>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</si>
  <si>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</si>
  <si>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</si>
  <si>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</si>
  <si>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</si>
  <si>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</si>
  <si>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</si>
  <si>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</si>
  <si>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</si>
  <si>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</si>
  <si>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</si>
  <si>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</si>
  <si>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</si>
  <si>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</si>
  <si>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</si>
  <si>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</si>
  <si>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</si>
  <si>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</si>
  <si>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</si>
  <si>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</si>
  <si>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</si>
  <si>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</si>
  <si>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</si>
  <si>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</si>
  <si>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</si>
  <si>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</si>
  <si>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</si>
  <si>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</si>
  <si>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</si>
  <si>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</si>
  <si>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</si>
  <si>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</si>
  <si>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</si>
  <si>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</si>
  <si>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</si>
  <si>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</si>
  <si>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</si>
  <si>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</si>
  <si>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</si>
  <si>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</si>
  <si>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</si>
  <si>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</si>
  <si>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</si>
  <si>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</si>
  <si>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</si>
  <si>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</si>
  <si>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</si>
  <si>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</si>
  <si>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</si>
  <si>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</si>
  <si>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</si>
  <si>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</si>
  <si>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</si>
  <si>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</si>
  <si>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</si>
  <si>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</si>
  <si>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</si>
  <si>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</si>
  <si>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</si>
  <si>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</si>
  <si>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</si>
  <si>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</si>
  <si>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</si>
  <si>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</si>
  <si>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</si>
  <si>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</si>
  <si>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</si>
  <si>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</si>
  <si>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</si>
  <si>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</si>
  <si>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</si>
  <si>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</si>
  <si>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</si>
  <si>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</si>
  <si>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</si>
  <si>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</si>
  <si>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</si>
  <si>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</si>
  <si>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</si>
  <si>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</si>
  <si>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</si>
  <si>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</si>
  <si>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</si>
  <si>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</si>
  <si>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</si>
  <si>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</si>
  <si>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</si>
  <si>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</si>
  <si>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</si>
  <si>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</si>
  <si>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</si>
  <si>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</si>
  <si>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</si>
  <si>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</si>
  <si>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</si>
  <si>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</si>
  <si>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</si>
  <si>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</si>
  <si>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</si>
  <si>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</si>
  <si>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</si>
  <si>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</si>
  <si>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</si>
  <si>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</si>
  <si>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</si>
  <si>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</si>
  <si>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</si>
  <si>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</si>
  <si>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</si>
  <si>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</si>
  <si>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</si>
  <si>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</si>
  <si>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</si>
  <si>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</si>
  <si>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</si>
  <si>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</si>
  <si>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</si>
  <si>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</si>
  <si>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</si>
  <si>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</si>
  <si>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</si>
  <si>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</si>
  <si>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</si>
  <si>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</si>
  <si>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</si>
  <si>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</si>
  <si>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</si>
  <si>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</si>
  <si>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</si>
  <si>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</si>
  <si>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</si>
  <si>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</si>
  <si>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</si>
  <si>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</si>
  <si>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</si>
  <si>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</si>
  <si>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</si>
  <si>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</si>
  <si>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</si>
  <si>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</si>
  <si>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</si>
  <si>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</si>
  <si>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</si>
  <si>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</si>
  <si>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</si>
  <si>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</si>
  <si>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</si>
  <si>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</si>
  <si>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</si>
  <si>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</si>
  <si>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</si>
  <si>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</si>
  <si>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</si>
  <si>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</si>
  <si>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</si>
  <si>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</si>
  <si>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</si>
  <si>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</si>
  <si>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</si>
  <si>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</si>
  <si>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</si>
  <si>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</si>
  <si>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</si>
  <si>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</si>
  <si>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</si>
  <si>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</si>
  <si>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</si>
  <si>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</si>
  <si>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</si>
  <si>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</si>
  <si>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</si>
  <si>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</si>
  <si>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</si>
  <si>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</si>
  <si>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</si>
  <si>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</si>
  <si>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</si>
  <si>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</si>
  <si>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</si>
  <si>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</si>
  <si>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</si>
  <si>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</si>
  <si>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</si>
  <si>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</si>
  <si>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</si>
  <si>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</si>
  <si>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</si>
  <si>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</si>
  <si>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</si>
  <si>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</si>
  <si>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</si>
  <si>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</si>
  <si>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</si>
  <si>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</si>
  <si>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</si>
  <si>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</si>
  <si>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</si>
  <si>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</si>
  <si>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</si>
  <si>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</si>
  <si>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</si>
  <si>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</si>
  <si>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</si>
  <si>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</si>
  <si>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</si>
  <si>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</si>
  <si>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</si>
  <si>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</si>
  <si>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</si>
  <si>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</si>
  <si>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</si>
  <si>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</si>
  <si>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</si>
  <si>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</si>
  <si>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</si>
  <si>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</si>
  <si>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</si>
  <si>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</si>
  <si>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</si>
  <si>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</si>
  <si>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</si>
  <si>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</si>
  <si>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</si>
  <si>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</si>
  <si>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</si>
  <si>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</si>
  <si>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</si>
  <si>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</si>
  <si>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</si>
  <si>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</si>
  <si>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</si>
  <si>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</si>
  <si>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</si>
  <si>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</si>
  <si>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</si>
  <si>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</si>
  <si>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</si>
  <si>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</si>
  <si>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</si>
  <si>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</si>
  <si>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</si>
  <si>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</si>
  <si>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</si>
  <si>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</si>
  <si>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</si>
  <si>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</si>
  <si>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</si>
  <si>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</si>
  <si>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</si>
  <si>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</si>
  <si>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</si>
  <si>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</si>
  <si>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</si>
  <si>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</si>
  <si>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</si>
  <si>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</si>
  <si>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</si>
  <si>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</si>
  <si>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</si>
  <si>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</si>
  <si>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</si>
  <si>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</si>
  <si>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</si>
  <si>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</si>
  <si>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</si>
  <si>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</si>
  <si>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</si>
  <si>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</si>
  <si>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</si>
  <si>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</si>
  <si>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</si>
  <si>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</si>
  <si>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</si>
  <si>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</si>
  <si>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</si>
  <si>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</si>
  <si>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</si>
  <si>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</si>
  <si>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</si>
  <si>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</si>
  <si>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</si>
  <si>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</si>
  <si>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</si>
  <si>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</si>
  <si>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</si>
  <si>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</si>
  <si>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</si>
  <si>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</si>
  <si>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</si>
  <si>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</si>
  <si>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</si>
  <si>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</si>
  <si>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</si>
  <si>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</si>
  <si>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</si>
  <si>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</si>
  <si>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</si>
  <si>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</si>
  <si>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</si>
  <si>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</si>
  <si>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</si>
  <si>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</si>
  <si>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</si>
  <si>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</si>
  <si>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</si>
  <si>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</si>
  <si>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</si>
  <si>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</si>
  <si>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</si>
  <si>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</si>
  <si>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</si>
  <si>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</si>
  <si>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</si>
  <si>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</si>
  <si>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</si>
  <si>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</si>
  <si>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</si>
  <si>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</si>
  <si>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</si>
  <si>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</si>
  <si>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</si>
  <si>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</si>
  <si>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</si>
  <si>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</si>
  <si>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</si>
  <si>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</si>
  <si>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</si>
  <si>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</si>
  <si>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</si>
  <si>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</si>
  <si>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</si>
  <si>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</si>
  <si>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</si>
  <si>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</si>
  <si>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</si>
  <si>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</si>
  <si>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</si>
  <si>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</si>
  <si>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</si>
  <si>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</si>
  <si>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</si>
  <si>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</si>
  <si>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</si>
  <si>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</si>
  <si>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</si>
  <si>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</si>
  <si>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</si>
  <si>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</si>
  <si>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</si>
  <si>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</si>
  <si>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</si>
  <si>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</si>
  <si>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</si>
  <si>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</si>
  <si>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</si>
  <si>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</si>
  <si>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</si>
  <si>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</si>
  <si>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</si>
  <si>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</si>
  <si>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</si>
  <si>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</si>
  <si>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</si>
  <si>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</si>
  <si>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</si>
  <si>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</si>
  <si>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</si>
  <si>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</si>
  <si>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</si>
  <si>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</si>
  <si>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</si>
  <si>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</si>
  <si>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</si>
  <si>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</si>
  <si>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</si>
  <si>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</si>
  <si>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</si>
  <si>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</si>
  <si>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</si>
  <si>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</si>
  <si>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</si>
  <si>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</si>
  <si>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</si>
  <si>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</si>
  <si>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</si>
  <si>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</si>
  <si>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</si>
  <si>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</si>
  <si>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</si>
  <si>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</si>
  <si>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</si>
  <si>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</si>
  <si>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</si>
  <si>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</si>
  <si>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</si>
  <si>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</si>
  <si>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</si>
  <si>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</si>
  <si>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</si>
  <si>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</si>
  <si>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</si>
  <si>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</si>
  <si>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</si>
  <si>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</si>
  <si>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</si>
  <si>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</si>
  <si>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</si>
  <si>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</si>
  <si>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</si>
  <si>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</si>
  <si>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</si>
  <si>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</si>
  <si>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</si>
  <si>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</si>
  <si>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</si>
  <si>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</si>
  <si>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</si>
  <si>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</si>
  <si>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</si>
  <si>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</si>
  <si>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</si>
  <si>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</si>
  <si>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</si>
  <si>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</si>
  <si>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</si>
  <si>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</si>
  <si>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</si>
  <si>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</si>
  <si>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</si>
  <si>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</si>
  <si>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</si>
  <si>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</si>
  <si>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</si>
  <si>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</si>
  <si>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</si>
  <si>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</si>
  <si>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</si>
  <si>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</si>
  <si>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</si>
  <si>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</si>
  <si>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</si>
  <si>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</si>
  <si>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</si>
  <si>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</si>
  <si>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</si>
  <si>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</si>
  <si>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</si>
  <si>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</si>
  <si>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</si>
  <si>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</si>
  <si>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</si>
  <si>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</si>
  <si>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</si>
  <si>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</si>
  <si>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</si>
  <si>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</si>
  <si>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</si>
  <si>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</si>
  <si>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</si>
  <si>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</si>
  <si>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</si>
  <si>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</si>
  <si>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</si>
  <si>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</si>
  <si>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</si>
  <si>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</si>
  <si>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</si>
  <si>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</si>
  <si>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</si>
  <si>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</si>
  <si>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</si>
  <si>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</si>
  <si>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</si>
  <si>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</si>
  <si>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</si>
  <si>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</si>
  <si>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</si>
  <si>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</si>
  <si>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</si>
  <si>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</si>
  <si>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</si>
  <si>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</si>
  <si>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</si>
  <si>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</si>
  <si>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</si>
  <si>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</si>
  <si>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</si>
  <si>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</si>
  <si>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</si>
  <si>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</si>
  <si>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</si>
  <si>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</si>
  <si>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</si>
  <si>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</si>
  <si>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</si>
  <si>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</si>
  <si>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</si>
  <si>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</si>
  <si>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</si>
  <si>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</si>
  <si>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</si>
  <si>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</si>
  <si>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</si>
  <si>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</si>
  <si>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</si>
  <si>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</si>
  <si>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</si>
  <si>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</si>
  <si>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</si>
  <si>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</si>
  <si>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</si>
  <si>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</si>
  <si>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</si>
  <si>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</si>
  <si>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</si>
  <si>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</si>
  <si>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</si>
  <si>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</si>
  <si>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</si>
  <si>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</si>
  <si>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</si>
  <si>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</si>
  <si>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</si>
  <si>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</si>
  <si>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</si>
  <si>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</si>
  <si>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</si>
  <si>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</si>
  <si>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</si>
  <si>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</si>
  <si>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</si>
  <si>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</si>
  <si>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</si>
  <si>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</si>
  <si>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</si>
  <si>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</si>
  <si>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</si>
  <si>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</si>
  <si>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</si>
  <si>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</si>
  <si>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</si>
  <si>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</si>
  <si>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</si>
  <si>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</si>
  <si>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</si>
  <si>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</si>
  <si>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</si>
  <si>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</si>
  <si>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</si>
  <si>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</si>
  <si>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</si>
  <si>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</si>
  <si>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</si>
  <si>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</si>
  <si>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</si>
  <si>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</si>
  <si>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</si>
  <si>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</si>
  <si>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</si>
  <si>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</si>
  <si>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</si>
  <si>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</si>
  <si>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</si>
  <si>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</si>
  <si>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</si>
  <si>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</si>
  <si>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</si>
  <si>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</si>
  <si>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</si>
  <si>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</si>
  <si>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</si>
  <si>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</si>
  <si>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</si>
  <si>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</si>
  <si>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</si>
  <si>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</si>
  <si>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</si>
  <si>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</si>
  <si>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</si>
  <si>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</si>
  <si>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</si>
  <si>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</si>
  <si>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</si>
  <si>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</si>
  <si>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</si>
  <si>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</si>
  <si>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</si>
  <si>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</si>
  <si>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</si>
  <si>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</si>
  <si>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</si>
  <si>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</si>
  <si>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</si>
  <si>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</si>
  <si>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</si>
  <si>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</si>
  <si>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</si>
  <si>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</si>
  <si>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</si>
  <si>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</si>
  <si>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</si>
  <si>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</si>
  <si>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</si>
  <si>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</si>
  <si>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</si>
  <si>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</si>
  <si>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</si>
  <si>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</si>
  <si>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</si>
  <si>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</si>
  <si>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</si>
  <si>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</si>
  <si>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</si>
  <si>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</si>
  <si>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</si>
  <si>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</si>
  <si>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</si>
  <si>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</si>
  <si>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</si>
  <si>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</si>
  <si>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</si>
  <si>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</si>
  <si>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</si>
  <si>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</si>
  <si>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</si>
  <si>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</si>
  <si>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</si>
  <si>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</si>
  <si>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</si>
  <si>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</si>
  <si>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</si>
  <si>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</si>
  <si>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</si>
  <si>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</si>
  <si>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</si>
  <si>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</si>
  <si>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</si>
  <si>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</si>
  <si>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</si>
  <si>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</si>
  <si>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</si>
  <si>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</si>
  <si>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</si>
  <si>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</si>
  <si>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</si>
  <si>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</si>
  <si>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</si>
  <si>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</si>
  <si>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</si>
  <si>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</si>
  <si>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</si>
  <si>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</si>
  <si>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</si>
  <si>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</si>
  <si>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</si>
  <si>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</si>
  <si>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</si>
  <si>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</si>
  <si>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</si>
  <si>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</si>
  <si>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</si>
  <si>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</si>
  <si>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</si>
  <si>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</si>
  <si>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</si>
  <si>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</si>
  <si>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</si>
  <si>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</si>
  <si>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</si>
  <si>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</si>
  <si>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</si>
  <si>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</si>
  <si>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</si>
  <si>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</si>
  <si>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</si>
  <si>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</si>
  <si>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</si>
  <si>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</si>
  <si>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</si>
  <si>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</si>
  <si>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</si>
  <si>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</si>
  <si>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</si>
  <si>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</si>
  <si>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</si>
  <si>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</si>
  <si>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</si>
  <si>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</si>
  <si>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</si>
  <si>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</si>
  <si>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</si>
  <si>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</si>
  <si>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</si>
  <si>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</si>
  <si>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</si>
  <si>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</si>
  <si>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</si>
  <si>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</si>
  <si>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</si>
  <si>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</si>
  <si>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</si>
  <si>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</si>
  <si>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</si>
  <si>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</si>
  <si>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</si>
  <si>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</si>
  <si>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</si>
  <si>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</si>
  <si>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</si>
  <si>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</si>
  <si>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</si>
  <si>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</si>
  <si>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</si>
  <si>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</si>
  <si>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</si>
  <si>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</si>
  <si>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</si>
  <si>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</si>
  <si>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</si>
  <si>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</si>
  <si>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</si>
  <si>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</si>
  <si>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</si>
  <si>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</si>
  <si>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</si>
  <si>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</si>
  <si>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</si>
  <si>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</si>
  <si>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</si>
  <si>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</si>
  <si>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</si>
  <si>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</si>
  <si>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</si>
  <si>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</si>
  <si>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</si>
  <si>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</si>
  <si>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</si>
  <si>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</si>
  <si>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</si>
  <si>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</si>
  <si>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</si>
  <si>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</si>
  <si>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</si>
  <si>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</si>
  <si>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</si>
  <si>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</si>
  <si>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</si>
  <si>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</si>
  <si>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</si>
  <si>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</si>
  <si>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</si>
  <si>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</si>
  <si>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</si>
  <si>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</si>
  <si>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</si>
  <si>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</si>
  <si>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</si>
  <si>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</si>
  <si>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</si>
  <si>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</si>
  <si>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</si>
  <si>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</si>
  <si>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</si>
  <si>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</si>
  <si>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</si>
  <si>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</si>
  <si>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</si>
  <si>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</si>
  <si>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</si>
  <si>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</si>
  <si>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</si>
  <si>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</si>
  <si>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</si>
  <si>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</si>
  <si>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</si>
  <si>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</si>
  <si>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</si>
  <si>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</si>
  <si>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</si>
  <si>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</si>
  <si>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</si>
  <si>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</si>
  <si>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</si>
  <si>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</si>
  <si>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</si>
  <si>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</si>
  <si>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</si>
  <si>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</si>
  <si>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</si>
  <si>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</si>
  <si>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</si>
  <si>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</si>
  <si>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</si>
  <si>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</si>
  <si>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</si>
  <si>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</si>
  <si>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</si>
  <si>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</si>
  <si>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</si>
  <si>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</si>
  <si>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</si>
  <si>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</si>
  <si>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</si>
  <si>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</si>
  <si>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</si>
  <si>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</si>
  <si>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</si>
  <si>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</si>
  <si>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</si>
  <si>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</si>
  <si>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</si>
  <si>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</si>
  <si>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</si>
  <si>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</si>
  <si>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</si>
  <si>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</si>
  <si>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</si>
  <si>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</si>
  <si>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</si>
  <si>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</si>
  <si>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</si>
  <si>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</si>
  <si>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</si>
  <si>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</si>
  <si>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</si>
  <si>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</si>
  <si>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</si>
  <si>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</si>
  <si>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</si>
  <si>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</si>
  <si>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</si>
  <si>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</si>
  <si>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</si>
  <si>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</si>
  <si>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</si>
  <si>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</si>
  <si>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</si>
  <si>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</si>
  <si>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</si>
  <si>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</si>
  <si>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</si>
  <si>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</si>
  <si>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</si>
  <si>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</si>
  <si>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</si>
  <si>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</si>
  <si>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</si>
  <si>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</si>
  <si>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</si>
  <si>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</si>
  <si>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</si>
  <si>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</si>
  <si>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</si>
  <si>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</si>
  <si>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</si>
  <si>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</si>
  <si>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</si>
  <si>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</si>
  <si>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</si>
  <si>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</si>
  <si>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</si>
  <si>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</si>
  <si>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</si>
  <si>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</si>
  <si>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</si>
  <si>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</si>
  <si>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</si>
  <si>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</si>
  <si>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</si>
  <si>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</si>
  <si>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</si>
  <si>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</si>
  <si>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</si>
  <si>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</si>
  <si>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</si>
  <si>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</si>
  <si>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</si>
  <si>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</si>
  <si>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</si>
  <si>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</si>
  <si>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</si>
  <si>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</si>
  <si>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</si>
  <si>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</si>
  <si>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</si>
  <si>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</si>
  <si>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</si>
  <si>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</si>
  <si>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</si>
  <si>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</si>
  <si>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</si>
  <si>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</si>
  <si>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</si>
  <si>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</si>
  <si>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</si>
  <si>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</si>
  <si>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</si>
  <si>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</si>
  <si>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</si>
  <si>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</si>
  <si>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</si>
  <si>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</si>
  <si>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</si>
  <si>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</si>
  <si>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</si>
  <si>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</si>
  <si>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</si>
  <si>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</si>
  <si>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</si>
  <si>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</si>
  <si>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</si>
  <si>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</si>
  <si>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</si>
  <si>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</si>
  <si>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</si>
  <si>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</si>
  <si>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</si>
  <si>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</si>
  <si>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</si>
  <si>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</si>
  <si>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</si>
  <si>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</si>
  <si>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</si>
  <si>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</si>
  <si>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</si>
  <si>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</si>
  <si>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</si>
  <si>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</si>
  <si>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</si>
  <si>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</si>
  <si>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</si>
  <si>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</si>
  <si>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</si>
  <si>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</si>
  <si>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</si>
  <si>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</si>
  <si>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</si>
  <si>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</si>
  <si>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</si>
  <si>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</si>
  <si>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</si>
  <si>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</si>
  <si>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</si>
  <si>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</si>
  <si>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</si>
  <si>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</si>
  <si>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</si>
  <si>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</si>
  <si>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</si>
  <si>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</si>
  <si>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</si>
  <si>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</si>
  <si>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</si>
  <si>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</si>
  <si>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</si>
  <si>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</si>
  <si>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</si>
  <si>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</si>
  <si>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</si>
  <si>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</si>
  <si>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</si>
  <si>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</si>
  <si>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</si>
  <si>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</si>
  <si>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</si>
  <si>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</si>
  <si>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</si>
  <si>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</si>
  <si>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</si>
  <si>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</si>
  <si>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</si>
  <si>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</si>
  <si>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</si>
  <si>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</si>
  <si>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</si>
  <si>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</si>
  <si>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</si>
  <si>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</si>
  <si>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</si>
  <si>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</si>
  <si>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</si>
  <si>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</si>
  <si>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</si>
  <si>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</si>
  <si>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</si>
  <si>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</si>
  <si>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</si>
  <si>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</si>
  <si>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</si>
  <si>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</si>
  <si>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</si>
  <si>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</si>
  <si>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</si>
  <si>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</si>
  <si>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</si>
  <si>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</si>
  <si>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</si>
  <si>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</si>
  <si>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</si>
  <si>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</si>
  <si>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</si>
  <si>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</si>
  <si>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</si>
  <si>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</si>
  <si>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</si>
  <si>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</si>
  <si>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</si>
  <si>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</si>
  <si>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</si>
  <si>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</si>
  <si>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</si>
  <si>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</si>
  <si>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</si>
  <si>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</si>
  <si>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</si>
  <si>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</si>
  <si>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</si>
  <si>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</si>
  <si>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</si>
  <si>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</si>
  <si>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</si>
  <si>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</si>
  <si>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</si>
  <si>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</si>
  <si>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</si>
  <si>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</si>
  <si>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</si>
  <si>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</si>
  <si>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</si>
  <si>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</si>
  <si>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</si>
  <si>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</si>
  <si>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</si>
  <si>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</si>
  <si>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</si>
  <si>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</si>
  <si>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</si>
  <si>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</si>
  <si>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</si>
  <si>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</si>
  <si>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</si>
  <si>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</si>
  <si>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</si>
  <si>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</si>
  <si>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</si>
  <si>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</si>
  <si>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</si>
  <si>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</si>
  <si>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</si>
  <si>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</si>
  <si>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</si>
  <si>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</si>
  <si>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</si>
  <si>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</si>
  <si>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</si>
  <si>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</si>
  <si>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</si>
  <si>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</si>
  <si>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</si>
  <si>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</si>
  <si>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</si>
  <si>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</si>
  <si>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</si>
  <si>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</si>
  <si>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</si>
  <si>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</si>
  <si>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</si>
  <si>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</si>
  <si>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</si>
  <si>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</si>
  <si>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</si>
  <si>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</si>
  <si>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</si>
  <si>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</si>
  <si>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</si>
  <si>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</si>
  <si>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</si>
  <si>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</si>
  <si>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</si>
  <si>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</si>
  <si>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</si>
  <si>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</si>
  <si>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</si>
  <si>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</si>
  <si>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</si>
  <si>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</si>
  <si>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</si>
  <si>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</si>
  <si>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</si>
  <si>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</si>
  <si>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</si>
  <si>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</si>
  <si>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</si>
  <si>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</si>
  <si>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</si>
  <si>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</si>
  <si>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</si>
  <si>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</si>
  <si>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</si>
  <si>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</si>
  <si>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</si>
  <si>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</si>
  <si>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</si>
  <si>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</si>
  <si>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</si>
  <si>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</si>
  <si>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</si>
  <si>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</si>
  <si>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</si>
  <si>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</si>
  <si>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</si>
  <si>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</si>
  <si>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</si>
  <si>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</si>
  <si>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</si>
  <si>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</si>
  <si>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</si>
  <si>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</si>
  <si>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</si>
  <si>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</si>
  <si>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</si>
  <si>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</si>
  <si>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</si>
  <si>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</si>
  <si>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</si>
  <si>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</si>
  <si>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</si>
  <si>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</si>
  <si>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</si>
  <si>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</si>
  <si>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</si>
  <si>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</si>
  <si>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</si>
  <si>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</si>
  <si>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</si>
  <si>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</si>
  <si>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</si>
  <si>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</si>
  <si>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</si>
  <si>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</si>
  <si>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</si>
  <si>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</si>
  <si>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</si>
  <si>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</si>
  <si>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</si>
  <si>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</si>
  <si>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</si>
  <si>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</si>
  <si>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</si>
  <si>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</si>
  <si>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</si>
  <si>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</si>
  <si>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</si>
  <si>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</si>
  <si>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</si>
  <si>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</si>
  <si>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</si>
  <si>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</si>
  <si>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</si>
  <si>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</si>
  <si>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</si>
  <si>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</si>
  <si>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</si>
  <si>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</si>
  <si>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</si>
  <si>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</si>
  <si>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</si>
  <si>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</si>
  <si>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</si>
  <si>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</si>
  <si>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</si>
  <si>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</si>
  <si>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</si>
  <si>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</si>
  <si>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</si>
  <si>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</si>
  <si>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</si>
  <si>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</si>
  <si>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</si>
  <si>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</si>
  <si>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</si>
  <si>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</si>
  <si>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</si>
  <si>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</si>
  <si>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</si>
  <si>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</si>
  <si>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</si>
  <si>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</si>
  <si>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</si>
  <si>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</si>
  <si>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</si>
  <si>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</si>
  <si>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</si>
  <si>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</si>
  <si>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</si>
  <si>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</si>
  <si>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</si>
  <si>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</si>
  <si>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</si>
  <si>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</si>
  <si>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</si>
  <si>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</si>
  <si>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</si>
  <si>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</si>
  <si>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</si>
  <si>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</si>
  <si>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</si>
  <si>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</si>
  <si>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</si>
  <si>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</si>
  <si>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</si>
  <si>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</si>
  <si>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</si>
  <si>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</si>
  <si>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</si>
  <si>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</si>
  <si>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</si>
  <si>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</si>
  <si>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</si>
  <si>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</si>
  <si>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</si>
  <si>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</si>
  <si>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</si>
  <si>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</si>
  <si>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</si>
  <si>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</si>
  <si>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</si>
  <si>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</si>
  <si>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</si>
  <si>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</si>
  <si>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</si>
  <si>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</si>
  <si>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</si>
  <si>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</si>
  <si>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</si>
  <si>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</si>
  <si>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</si>
  <si>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</si>
  <si>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</si>
  <si>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</si>
  <si>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</si>
  <si>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</si>
  <si>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</si>
  <si>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</si>
  <si>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</si>
  <si>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</si>
  <si>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</si>
  <si>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</si>
  <si>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</si>
  <si>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</si>
  <si>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</si>
  <si>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</si>
  <si>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</si>
  <si>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</si>
  <si>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</si>
  <si>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</si>
  <si>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</si>
  <si>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</si>
  <si>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</si>
  <si>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</si>
  <si>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</si>
  <si>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</si>
  <si>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</si>
  <si>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</si>
  <si>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</si>
  <si>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</si>
  <si>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</si>
  <si>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</si>
  <si>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</si>
  <si>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</si>
  <si>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</si>
  <si>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</si>
  <si>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</si>
  <si>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</si>
  <si>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</si>
  <si>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</si>
  <si>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</si>
  <si>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</si>
  <si>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</si>
  <si>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</si>
  <si>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</si>
  <si>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</si>
  <si>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</si>
  <si>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</si>
  <si>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</si>
  <si>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</si>
  <si>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</si>
  <si>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</si>
  <si>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</si>
  <si>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</si>
  <si>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</si>
  <si>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</si>
  <si>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</si>
  <si>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</si>
  <si>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</si>
  <si>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</si>
  <si>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</si>
  <si>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</si>
  <si>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</si>
  <si>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</si>
  <si>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</si>
  <si>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</si>
  <si>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</si>
  <si>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</si>
  <si>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</si>
  <si>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</si>
  <si>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</si>
  <si>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</si>
  <si>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</si>
  <si>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</si>
  <si>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</si>
  <si>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</si>
  <si>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</si>
  <si>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</si>
  <si>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</si>
  <si>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</si>
  <si>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</si>
  <si>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</si>
  <si>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</si>
  <si>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</si>
  <si>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</si>
  <si>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</si>
  <si>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</si>
  <si>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</si>
  <si>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</si>
  <si>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</si>
  <si>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</si>
  <si>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</si>
  <si>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</si>
  <si>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</si>
  <si>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</si>
  <si>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</si>
  <si>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</si>
  <si>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</si>
  <si>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</si>
  <si>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</si>
  <si>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</si>
  <si>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</si>
  <si>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</si>
  <si>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</si>
  <si>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</si>
  <si>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</si>
  <si>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</si>
  <si>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</si>
  <si>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</si>
  <si>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</si>
  <si>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</si>
  <si>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</si>
  <si>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</si>
  <si>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</si>
  <si>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</si>
  <si>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</si>
  <si>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</si>
  <si>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</si>
  <si>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</si>
  <si>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</si>
  <si>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</si>
  <si>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</si>
  <si>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</si>
  <si>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</si>
  <si>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</si>
  <si>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</si>
  <si>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</si>
  <si>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</si>
  <si>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</si>
  <si>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</si>
  <si>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</si>
  <si>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</si>
  <si>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</si>
  <si>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</si>
  <si>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</si>
  <si>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</si>
  <si>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</si>
  <si>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</si>
  <si>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</si>
  <si>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</si>
  <si>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</si>
  <si>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</si>
  <si>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</si>
  <si>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</si>
  <si>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</si>
  <si>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</si>
  <si>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</si>
  <si>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</si>
  <si>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</si>
  <si>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</si>
  <si>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</si>
  <si>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</si>
  <si>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</si>
  <si>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</si>
  <si>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</si>
  <si>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</si>
  <si>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</si>
  <si>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</si>
  <si>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</si>
  <si>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</si>
  <si>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</si>
  <si>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</si>
  <si>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</si>
  <si>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</si>
  <si>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</si>
  <si>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</si>
  <si>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</si>
  <si>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</si>
  <si>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</si>
  <si>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</si>
  <si>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</si>
  <si>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</si>
  <si>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</si>
  <si>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</si>
  <si>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</si>
  <si>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</si>
  <si>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</si>
  <si>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</si>
  <si>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</si>
  <si>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</si>
  <si>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</si>
  <si>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</si>
  <si>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</si>
  <si>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</si>
  <si>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</si>
  <si>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</si>
  <si>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</si>
  <si>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</si>
  <si>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</si>
  <si>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</si>
  <si>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</si>
  <si>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</si>
  <si>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</si>
  <si>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</si>
  <si>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</si>
  <si>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</si>
  <si>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</si>
  <si>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</si>
  <si>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</si>
  <si>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</si>
  <si>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</si>
  <si>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</si>
  <si>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</si>
  <si>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</si>
  <si>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</si>
  <si>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</si>
  <si>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</si>
  <si>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</si>
  <si>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</si>
  <si>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</si>
  <si>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</si>
  <si>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</si>
  <si>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</si>
  <si>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</si>
  <si>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</si>
  <si>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</si>
  <si>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</si>
  <si>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</si>
  <si>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</si>
  <si>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</si>
  <si>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</si>
  <si>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</si>
  <si>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</si>
  <si>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</si>
  <si>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</si>
  <si>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</si>
  <si>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</si>
  <si>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</si>
  <si>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</si>
  <si>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</si>
  <si>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</si>
  <si>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</si>
  <si>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</si>
  <si>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</si>
  <si>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</si>
  <si>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</si>
  <si>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</si>
  <si>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</si>
  <si>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</si>
  <si>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</si>
  <si>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</si>
  <si>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</si>
  <si>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</si>
  <si>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</si>
  <si>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</si>
  <si>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</si>
  <si>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</si>
  <si>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</si>
  <si>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</si>
  <si>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</si>
  <si>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</si>
  <si>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</si>
  <si>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</si>
  <si>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</si>
  <si>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</si>
  <si>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</si>
  <si>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</si>
  <si>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</si>
  <si>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</si>
  <si>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</si>
  <si>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</si>
  <si>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</si>
  <si>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</si>
  <si>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</si>
  <si>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</si>
  <si>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</si>
  <si>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</si>
  <si>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</si>
  <si>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</si>
  <si>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</si>
  <si>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</si>
  <si>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</si>
  <si>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</si>
  <si>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</si>
  <si>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</si>
  <si>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</si>
  <si>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</si>
  <si>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</si>
  <si>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</si>
  <si>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</si>
  <si>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</si>
  <si>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</si>
  <si>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</si>
  <si>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</si>
  <si>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</si>
  <si>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</si>
  <si>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</si>
  <si>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</si>
  <si>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</si>
  <si>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</si>
  <si>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</si>
  <si>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</si>
  <si>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</si>
  <si>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</si>
  <si>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</si>
  <si>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</si>
  <si>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</si>
  <si>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</si>
  <si>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</si>
  <si>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</si>
  <si>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</si>
  <si>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</si>
  <si>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</si>
  <si>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</si>
  <si>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</si>
  <si>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</si>
  <si>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</si>
  <si>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</si>
  <si>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</si>
  <si>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</si>
  <si>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</si>
  <si>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</si>
  <si>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</si>
  <si>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</si>
  <si>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</si>
  <si>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</si>
  <si>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</si>
  <si>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</si>
  <si>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</si>
  <si>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</si>
  <si>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</si>
  <si>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</si>
  <si>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</si>
  <si>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</si>
  <si>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</si>
  <si>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</si>
  <si>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</si>
  <si>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</si>
  <si>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</si>
  <si>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</si>
  <si>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</si>
  <si>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</si>
  <si>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</si>
  <si>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</si>
  <si>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</si>
  <si>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</si>
  <si>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</si>
  <si>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</si>
  <si>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</si>
  <si>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</si>
  <si>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</si>
  <si>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</si>
  <si>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</si>
  <si>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</si>
  <si>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</si>
  <si>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</si>
  <si>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</si>
  <si>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</si>
  <si>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</si>
  <si>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</si>
  <si>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</si>
  <si>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</si>
  <si>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</si>
  <si>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</si>
  <si>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</si>
  <si>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</si>
  <si>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</si>
  <si>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</si>
  <si>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</si>
  <si>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</si>
  <si>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</si>
  <si>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</si>
  <si>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</si>
  <si>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</si>
  <si>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</si>
  <si>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</si>
  <si>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</si>
  <si>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</si>
  <si>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</si>
  <si>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</si>
  <si>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</si>
  <si>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</si>
  <si>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</si>
  <si>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</si>
  <si>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</si>
  <si>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</si>
  <si>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</si>
  <si>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</si>
  <si>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</si>
  <si>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</si>
  <si>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</si>
  <si>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</si>
  <si>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</si>
  <si>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</si>
  <si>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</si>
  <si>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</si>
  <si>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</si>
  <si>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</si>
  <si>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</si>
  <si>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</si>
  <si>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</si>
  <si>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</si>
  <si>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</si>
  <si>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</si>
  <si>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</si>
  <si>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</si>
  <si>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</si>
  <si>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</si>
  <si>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</si>
  <si>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</si>
  <si>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</si>
  <si>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</si>
  <si>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</si>
  <si>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</si>
  <si>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</si>
  <si>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</si>
  <si>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</si>
  <si>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</si>
  <si>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</si>
  <si>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</si>
  <si>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</si>
  <si>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</si>
  <si>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</si>
  <si>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</si>
  <si>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</si>
  <si>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</si>
  <si>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</si>
  <si>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</si>
  <si>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</si>
  <si>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</si>
  <si>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</si>
  <si>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</si>
  <si>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</si>
  <si>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</si>
  <si>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</si>
  <si>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</si>
  <si>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</si>
  <si>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</si>
  <si>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</si>
  <si>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</si>
  <si>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</si>
  <si>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</si>
  <si>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</si>
  <si>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</si>
  <si>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</si>
  <si>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</si>
  <si>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</si>
  <si>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</si>
  <si>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</si>
  <si>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</si>
  <si>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</si>
  <si>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</si>
  <si>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</si>
  <si>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</si>
  <si>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</si>
  <si>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</si>
  <si>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</si>
  <si>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</si>
  <si>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</si>
  <si>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</si>
  <si>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</si>
  <si>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</si>
  <si>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</si>
  <si>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</si>
  <si>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</si>
  <si>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</si>
  <si>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</si>
  <si>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</si>
  <si>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</si>
  <si>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</si>
  <si>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</si>
  <si>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</si>
  <si>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</si>
  <si>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</si>
  <si>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</si>
  <si>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</si>
  <si>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</si>
  <si>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</si>
  <si>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</si>
  <si>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</si>
  <si>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</si>
  <si>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</si>
  <si>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</si>
  <si>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</si>
  <si>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</si>
  <si>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</si>
  <si>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</si>
  <si>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</si>
  <si>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</si>
  <si>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</si>
  <si>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</si>
  <si>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</si>
  <si>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</si>
  <si>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</si>
  <si>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</si>
  <si>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</si>
  <si>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</si>
  <si>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</si>
  <si>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</si>
  <si>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</si>
  <si>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</si>
  <si>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</si>
  <si>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</si>
  <si>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</si>
  <si>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</si>
  <si>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</si>
  <si>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</si>
  <si>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</si>
  <si>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</si>
  <si>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</si>
  <si>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</si>
  <si>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</si>
  <si>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</si>
  <si>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</si>
  <si>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</si>
  <si>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</si>
  <si>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</si>
  <si>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</si>
  <si>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</si>
  <si>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</si>
  <si>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</si>
  <si>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</si>
  <si>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</si>
  <si>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</si>
  <si>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</si>
  <si>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</si>
  <si>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</si>
  <si>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</si>
  <si>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</si>
  <si>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</si>
  <si>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</si>
  <si>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</si>
  <si>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</si>
  <si>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</si>
  <si>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</si>
  <si>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</si>
  <si>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</si>
  <si>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</si>
  <si>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</si>
  <si>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</si>
  <si>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</si>
  <si>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</si>
  <si>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</si>
  <si>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</si>
  <si>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</si>
  <si>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</si>
  <si>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</si>
  <si>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</si>
  <si>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</si>
  <si>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</si>
  <si>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</si>
  <si>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</si>
  <si>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</si>
  <si>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</si>
  <si>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</si>
  <si>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</si>
  <si>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</si>
  <si>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</si>
  <si>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</si>
  <si>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</si>
  <si>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</si>
  <si>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</si>
  <si>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</si>
  <si>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</si>
  <si>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</si>
  <si>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</si>
  <si>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</si>
  <si>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</si>
  <si>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</si>
  <si>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</si>
  <si>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</si>
  <si>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</si>
  <si>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</si>
  <si>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</si>
  <si>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</si>
  <si>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</si>
  <si>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</si>
  <si>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</si>
  <si>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</si>
  <si>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</si>
  <si>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</si>
  <si>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</si>
  <si>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</si>
  <si>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</si>
  <si>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</si>
  <si>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</si>
  <si>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</si>
  <si>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</si>
  <si>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</si>
  <si>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</si>
  <si>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</si>
  <si>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</si>
  <si>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</si>
  <si>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</si>
  <si>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</si>
  <si>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</si>
  <si>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</si>
  <si>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</si>
  <si>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</si>
  <si>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</si>
  <si>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</si>
  <si>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</si>
  <si>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</si>
  <si>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</si>
  <si>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</si>
  <si>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</si>
  <si>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</si>
  <si>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</si>
  <si>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</si>
  <si>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</si>
  <si>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</si>
  <si>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</si>
  <si>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</si>
  <si>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</si>
  <si>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</si>
  <si>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</si>
  <si>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</si>
  <si>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</si>
  <si>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</si>
  <si>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</si>
  <si>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</si>
  <si>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</si>
  <si>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</si>
  <si>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</si>
  <si>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</si>
  <si>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</si>
  <si>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</si>
  <si>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</si>
  <si>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</si>
  <si>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</si>
  <si>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</si>
  <si>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</si>
  <si>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</si>
  <si>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</si>
  <si>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</si>
  <si>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</si>
  <si>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</si>
  <si>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</si>
  <si>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</si>
  <si>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</si>
  <si>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</si>
  <si>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</si>
  <si>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</si>
  <si>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</si>
  <si>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</si>
  <si>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</si>
  <si>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</si>
  <si>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</si>
  <si>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</si>
  <si>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</si>
  <si>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</si>
  <si>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</si>
  <si>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</si>
  <si>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</si>
  <si>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</si>
  <si>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</si>
  <si>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</si>
  <si>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</si>
  <si>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</si>
  <si>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</si>
  <si>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</si>
  <si>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</si>
  <si>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</si>
  <si>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</si>
  <si>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</si>
  <si>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</si>
  <si>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</si>
  <si>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</si>
  <si>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</si>
  <si>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</si>
  <si>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</si>
  <si>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</si>
  <si>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</si>
  <si>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</si>
  <si>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</si>
  <si>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</si>
  <si>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</si>
  <si>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</si>
  <si>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</si>
  <si>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</si>
  <si>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</si>
  <si>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</si>
  <si>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</si>
  <si>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</si>
  <si>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</si>
  <si>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</si>
  <si>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</si>
  <si>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</si>
  <si>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</si>
  <si>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</si>
  <si>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</si>
  <si>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</si>
  <si>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</si>
  <si>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</si>
  <si>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</si>
  <si>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</si>
  <si>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</si>
  <si>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</si>
  <si>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</si>
  <si>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</si>
  <si>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</si>
  <si>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</si>
  <si>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</si>
  <si>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</si>
  <si>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</si>
  <si>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</si>
  <si>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</si>
  <si>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</si>
  <si>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</si>
  <si>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</si>
  <si>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</si>
  <si>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</si>
  <si>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</si>
  <si>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</si>
  <si>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</si>
  <si>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</si>
  <si>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</si>
  <si>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</si>
  <si>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</si>
  <si>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</si>
  <si>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</si>
  <si>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</si>
  <si>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</si>
  <si>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</si>
  <si>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</si>
  <si>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</si>
  <si>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</si>
  <si>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</si>
  <si>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</si>
  <si>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</si>
  <si>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</si>
  <si>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</si>
  <si>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</si>
  <si>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</si>
  <si>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</si>
  <si>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</si>
  <si>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</si>
  <si>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</si>
  <si>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</si>
  <si>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</si>
  <si>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</si>
  <si>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</si>
  <si>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</si>
  <si>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</si>
  <si>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</si>
  <si>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</si>
  <si>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</si>
  <si>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</si>
  <si>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</si>
  <si>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</si>
  <si>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</si>
  <si>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</si>
  <si>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</si>
  <si>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</si>
  <si>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</si>
  <si>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</si>
  <si>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</si>
  <si>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</si>
  <si>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</si>
  <si>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</si>
  <si>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</si>
  <si>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</si>
  <si>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</si>
  <si>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</si>
  <si>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</si>
  <si>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</si>
  <si>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</si>
  <si>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</si>
  <si>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</si>
  <si>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</si>
  <si>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</si>
  <si>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</si>
  <si>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</si>
  <si>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</si>
  <si>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</si>
  <si>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</si>
  <si>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</si>
  <si>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</si>
  <si>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</si>
  <si>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</si>
  <si>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</si>
  <si>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</si>
  <si>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</si>
  <si>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</si>
  <si>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</si>
  <si>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</si>
  <si>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</si>
  <si>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</si>
  <si>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</si>
  <si>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</si>
  <si>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</si>
  <si>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</si>
  <si>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</si>
  <si>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</si>
  <si>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</si>
  <si>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</si>
  <si>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</si>
  <si>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</si>
  <si>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</si>
  <si>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</si>
  <si>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</si>
  <si>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</si>
  <si>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</si>
  <si>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</si>
  <si>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</si>
  <si>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</si>
  <si>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</si>
  <si>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</si>
  <si>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</si>
  <si>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</si>
  <si>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</si>
  <si>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</si>
  <si>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</si>
  <si>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</si>
  <si>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</si>
  <si>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</si>
  <si>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</si>
  <si>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</si>
  <si>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</si>
  <si>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</si>
  <si>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</si>
  <si>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</si>
  <si>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</si>
  <si>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</si>
  <si>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</si>
  <si>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</si>
  <si>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</si>
  <si>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</si>
  <si>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</si>
  <si>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</si>
  <si>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</si>
  <si>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</si>
  <si>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</si>
  <si>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</si>
  <si>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</si>
  <si>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</si>
  <si>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</si>
  <si>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</si>
  <si>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</si>
  <si>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</si>
  <si>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</si>
  <si>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</si>
  <si>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</si>
  <si>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</si>
  <si>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</si>
  <si>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</si>
  <si>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</si>
  <si>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</si>
  <si>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</si>
  <si>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</si>
  <si>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</si>
  <si>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</si>
  <si>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</si>
  <si>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</si>
  <si>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</si>
  <si>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</si>
  <si>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</si>
  <si>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</si>
  <si>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</si>
  <si>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</si>
  <si>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</si>
  <si>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</si>
  <si>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</si>
  <si>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</si>
  <si>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</si>
  <si>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</si>
  <si>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</si>
  <si>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</si>
  <si>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</si>
  <si>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</si>
  <si>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</si>
  <si>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</si>
  <si>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</si>
  <si>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</si>
  <si>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</si>
  <si>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</si>
  <si>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</si>
  <si>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</si>
  <si>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</si>
  <si>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</si>
  <si>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</si>
  <si>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</si>
  <si>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</si>
  <si>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</si>
  <si>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</si>
  <si>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</si>
  <si>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</si>
  <si>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</si>
  <si>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</si>
  <si>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</si>
  <si>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</si>
  <si>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</si>
  <si>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</si>
  <si>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</si>
  <si>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</si>
  <si>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</si>
  <si>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</si>
  <si>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</si>
  <si>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</si>
  <si>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</si>
  <si>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</si>
  <si>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</si>
  <si>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</si>
  <si>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</si>
  <si>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</si>
  <si>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</si>
  <si>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</si>
  <si>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</si>
  <si>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</si>
  <si>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</si>
  <si>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</si>
  <si>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</si>
  <si>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</si>
  <si>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</si>
  <si>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</si>
  <si>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</si>
  <si>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</si>
  <si>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</si>
  <si>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</si>
  <si>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</si>
  <si>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</si>
  <si>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</si>
  <si>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</si>
  <si>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</si>
  <si>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</si>
  <si>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</si>
  <si>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</si>
  <si>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</si>
  <si>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</si>
  <si>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</si>
  <si>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</si>
  <si>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</si>
  <si>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</si>
  <si>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</si>
  <si>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</si>
  <si>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</si>
  <si>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</si>
  <si>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</si>
  <si>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</si>
  <si>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</si>
  <si>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</si>
  <si>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</si>
  <si>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</si>
  <si>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</si>
  <si>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</si>
  <si>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</si>
  <si>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</si>
  <si>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</si>
  <si>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</si>
  <si>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</si>
  <si>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</si>
  <si>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</si>
  <si>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</si>
  <si>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</si>
  <si>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</si>
  <si>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</si>
  <si>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</si>
  <si>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</si>
  <si>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</si>
  <si>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</si>
  <si>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</si>
  <si>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</si>
  <si>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</si>
  <si>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</si>
  <si>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</si>
  <si>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</si>
  <si>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</si>
  <si>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</si>
  <si>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</si>
  <si>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</si>
  <si>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</si>
  <si>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</si>
  <si>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</si>
  <si>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</si>
  <si>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</si>
  <si>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</si>
  <si>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</si>
  <si>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</si>
  <si>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</si>
  <si>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</si>
  <si>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</si>
  <si>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</si>
  <si>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</si>
  <si>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</si>
  <si>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</si>
  <si>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</si>
  <si>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</si>
  <si>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</si>
  <si>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</si>
  <si>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</si>
  <si>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</si>
  <si>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</si>
  <si>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</si>
  <si>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</si>
  <si>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</si>
  <si>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</si>
  <si>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</si>
  <si>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</si>
  <si>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</si>
  <si>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</si>
  <si>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</si>
  <si>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</si>
  <si>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</si>
  <si>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</si>
  <si>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</si>
  <si>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</si>
  <si>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</si>
  <si>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</si>
  <si>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</si>
  <si>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</si>
  <si>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</si>
  <si>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</si>
  <si>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</si>
  <si>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</si>
  <si>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</si>
  <si>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</si>
  <si>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</si>
  <si>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</si>
  <si>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</si>
  <si>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</si>
  <si>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</si>
  <si>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</si>
  <si>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</si>
  <si>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</si>
  <si>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</si>
  <si>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</si>
  <si>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</si>
  <si>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</si>
  <si>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</si>
  <si>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</si>
  <si>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</si>
  <si>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</si>
  <si>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</si>
  <si>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</si>
  <si>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</si>
  <si>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</si>
  <si>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</si>
  <si>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</si>
  <si>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</si>
  <si>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</si>
  <si>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</si>
  <si>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</si>
  <si>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</si>
  <si>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</si>
  <si>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</si>
  <si>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</si>
  <si>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</si>
  <si>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</si>
  <si>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</si>
  <si>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</si>
  <si>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</si>
  <si>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</si>
  <si>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</si>
  <si>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</si>
  <si>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</si>
  <si>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</si>
  <si>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</si>
  <si>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</si>
  <si>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</si>
  <si>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</si>
  <si>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</si>
  <si>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</si>
  <si>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</si>
  <si>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</si>
  <si>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</si>
  <si>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</si>
  <si>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</si>
  <si>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</si>
  <si>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</si>
  <si>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</si>
  <si>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</si>
  <si>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</si>
  <si>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</si>
  <si>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</si>
  <si>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</si>
  <si>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</si>
  <si>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</si>
  <si>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</si>
  <si>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</si>
  <si>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</si>
  <si>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</si>
  <si>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</si>
  <si>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</si>
  <si>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</si>
  <si>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</si>
  <si>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</si>
  <si>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</si>
  <si>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</si>
  <si>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</si>
  <si>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</si>
  <si>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</si>
  <si>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</si>
  <si>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</si>
  <si>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</si>
  <si>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</si>
  <si>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</si>
  <si>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</si>
  <si>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</si>
  <si>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</si>
  <si>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</si>
  <si>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</si>
  <si>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</si>
  <si>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</si>
  <si>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</si>
  <si>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</si>
  <si>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</si>
  <si>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</si>
  <si>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</si>
  <si>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</si>
  <si>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</si>
  <si>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</si>
  <si>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</si>
  <si>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</si>
  <si>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</si>
  <si>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</si>
  <si>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</si>
  <si>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</si>
  <si>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</si>
  <si>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</si>
  <si>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</si>
  <si>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</si>
  <si>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</si>
  <si>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</si>
  <si>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</si>
  <si>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</si>
  <si>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</si>
  <si>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</si>
  <si>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</si>
  <si>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</si>
  <si>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</si>
  <si>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</si>
  <si>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</si>
  <si>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</si>
  <si>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</si>
  <si>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</si>
  <si>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</si>
  <si>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</si>
  <si>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</si>
  <si>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</si>
  <si>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</si>
  <si>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</si>
  <si>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</si>
  <si>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</si>
  <si>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</si>
  <si>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</si>
  <si>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</si>
  <si>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</si>
  <si>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</si>
  <si>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</si>
  <si>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</si>
  <si>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</si>
  <si>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</si>
  <si>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</si>
  <si>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</si>
  <si>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</si>
  <si>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</si>
  <si>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</si>
  <si>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</si>
  <si>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</si>
  <si>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</si>
  <si>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</si>
  <si>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</si>
  <si>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</si>
  <si>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</si>
  <si>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</si>
  <si>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</si>
  <si>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</si>
  <si>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</si>
  <si>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</si>
  <si>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</si>
  <si>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</si>
  <si>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</si>
  <si>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</si>
  <si>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</si>
  <si>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</si>
  <si>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</si>
  <si>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</si>
  <si>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</si>
  <si>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</si>
  <si>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</si>
  <si>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</si>
  <si>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</si>
  <si>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</si>
  <si>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</si>
  <si>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</si>
  <si>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</si>
  <si>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</si>
  <si>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</si>
  <si>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</si>
  <si>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</si>
  <si>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</si>
  <si>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</si>
  <si>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</si>
  <si>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</si>
  <si>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</si>
  <si>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</si>
  <si>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</si>
  <si>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</si>
  <si>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</si>
  <si>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</si>
  <si>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</si>
  <si>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</si>
  <si>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</si>
  <si>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</si>
  <si>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</si>
  <si>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</si>
  <si>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</si>
  <si>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</si>
  <si>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</si>
  <si>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</si>
  <si>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</si>
  <si>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</si>
  <si>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</si>
  <si>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</si>
  <si>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</si>
  <si>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</si>
  <si>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</si>
  <si>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</si>
  <si>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</si>
  <si>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</si>
  <si>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</si>
  <si>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</si>
  <si>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</si>
  <si>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</si>
  <si>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</si>
  <si>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</si>
  <si>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</si>
  <si>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</si>
  <si>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</si>
  <si>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</si>
  <si>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</si>
  <si>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</si>
  <si>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</si>
  <si>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</si>
  <si>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</si>
  <si>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</si>
  <si>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</si>
  <si>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</si>
  <si>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</si>
  <si>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</si>
  <si>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</si>
  <si>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</si>
  <si>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</si>
  <si>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</si>
  <si>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</si>
  <si>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</si>
  <si>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</si>
  <si>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</si>
  <si>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</si>
  <si>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</si>
  <si>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</si>
  <si>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</si>
  <si>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</si>
  <si>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</si>
  <si>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</si>
  <si>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</si>
  <si>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</si>
  <si>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</si>
  <si>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</si>
  <si>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</si>
  <si>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</si>
  <si>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</si>
  <si>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</si>
  <si>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</si>
  <si>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</si>
  <si>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</si>
  <si>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</si>
  <si>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</si>
  <si>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</si>
  <si>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</si>
  <si>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</si>
  <si>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</si>
  <si>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</si>
  <si>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</si>
  <si>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</si>
  <si>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</si>
  <si>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</si>
  <si>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</si>
  <si>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</si>
  <si>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</si>
  <si>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</si>
  <si>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</si>
  <si>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</si>
  <si>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</si>
  <si>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</si>
  <si>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</si>
  <si>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</si>
  <si>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</si>
  <si>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</si>
  <si>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</si>
  <si>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</si>
  <si>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</si>
  <si>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</si>
  <si>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</si>
  <si>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</si>
  <si>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</si>
  <si>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</si>
  <si>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</si>
  <si>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</si>
  <si>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</si>
  <si>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</si>
  <si>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</si>
  <si>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</si>
  <si>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</si>
  <si>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</si>
  <si>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</si>
  <si>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</si>
  <si>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</si>
  <si>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</si>
  <si>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</si>
  <si>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</si>
  <si>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</si>
  <si>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</si>
  <si>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</si>
  <si>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</si>
  <si>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</si>
  <si>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</si>
  <si>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</si>
  <si>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</si>
  <si>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</si>
  <si>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</si>
  <si>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</si>
  <si>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</si>
  <si>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</si>
  <si>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</si>
  <si>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</si>
  <si>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</si>
  <si>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</si>
  <si>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</si>
  <si>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</si>
  <si>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</si>
  <si>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</si>
  <si>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</si>
  <si>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</si>
  <si>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</si>
  <si>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</si>
  <si>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</si>
  <si>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</si>
  <si>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</si>
  <si>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</si>
  <si>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</si>
  <si>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</si>
  <si>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</si>
  <si>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</si>
  <si>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</si>
  <si>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</si>
  <si>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</si>
  <si>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</si>
  <si>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</si>
  <si>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</si>
  <si>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</si>
  <si>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</si>
  <si>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</si>
  <si>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</si>
  <si>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</si>
  <si>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</si>
  <si>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</si>
  <si>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</si>
  <si>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</si>
  <si>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</si>
  <si>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</si>
  <si>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</si>
  <si>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</si>
  <si>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</si>
  <si>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</si>
  <si>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</si>
  <si>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</si>
  <si>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</si>
  <si>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</si>
  <si>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</si>
  <si>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</si>
  <si>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</si>
  <si>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</si>
  <si>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</si>
  <si>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</si>
  <si>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</si>
  <si>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</si>
  <si>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</si>
  <si>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</si>
  <si>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</si>
  <si>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</si>
  <si>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</si>
  <si>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</si>
  <si>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</si>
  <si>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</si>
  <si>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</si>
  <si>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</si>
  <si>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</si>
  <si>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</si>
  <si>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</si>
  <si>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</si>
  <si>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</si>
  <si>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</si>
  <si>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</si>
  <si>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</si>
  <si>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</si>
  <si>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</si>
  <si>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</si>
  <si>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</si>
  <si>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</si>
  <si>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</si>
  <si>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</si>
  <si>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</si>
  <si>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</si>
  <si>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</si>
  <si>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</si>
  <si>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</si>
  <si>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</si>
  <si>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</si>
  <si>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</si>
  <si>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</si>
  <si>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</si>
  <si>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</si>
  <si>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</si>
  <si>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</si>
  <si>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</si>
  <si>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</si>
  <si>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</si>
  <si>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</si>
  <si>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</si>
  <si>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</si>
  <si>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</si>
  <si>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</si>
  <si>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</si>
  <si>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</si>
  <si>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</si>
  <si>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</si>
  <si>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</si>
  <si>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</si>
  <si>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</si>
  <si>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</si>
  <si>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</si>
  <si>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</si>
  <si>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</si>
  <si>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</si>
  <si>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</si>
  <si>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</si>
  <si>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</si>
  <si>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</si>
  <si>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</si>
  <si>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</si>
  <si>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</si>
  <si>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</si>
  <si>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</si>
  <si>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</si>
  <si>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</si>
  <si>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</si>
  <si>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</si>
  <si>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</si>
  <si>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</si>
  <si>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</si>
  <si>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</si>
  <si>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</si>
  <si>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</si>
  <si>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</si>
  <si>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</si>
  <si>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</si>
  <si>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</si>
  <si>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</si>
  <si>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</si>
  <si>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</si>
  <si>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</si>
  <si>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</si>
  <si>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</si>
  <si>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</si>
  <si>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</si>
  <si>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</si>
  <si>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</si>
  <si>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</si>
  <si>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</si>
  <si>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</si>
  <si>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</si>
  <si>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</si>
  <si>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</si>
  <si>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</si>
  <si>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</si>
  <si>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</si>
  <si>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</si>
  <si>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</si>
  <si>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</si>
  <si>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</si>
  <si>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</si>
  <si>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</si>
  <si>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</si>
  <si>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</si>
  <si>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</si>
  <si>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</si>
  <si>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</si>
  <si>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</si>
  <si>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</si>
  <si>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</si>
  <si>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</si>
  <si>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</si>
  <si>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</si>
  <si>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</si>
  <si>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</si>
  <si>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</si>
  <si>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</si>
  <si>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</si>
  <si>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</si>
  <si>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</si>
  <si>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</si>
  <si>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</si>
  <si>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</si>
  <si>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</si>
  <si>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</si>
  <si>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</si>
  <si>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</si>
  <si>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</si>
  <si>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</si>
  <si>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</si>
  <si>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</si>
  <si>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</si>
  <si>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</si>
  <si>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</si>
  <si>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</si>
  <si>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</si>
  <si>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</si>
  <si>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</si>
  <si>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</si>
  <si>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</si>
  <si>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</si>
  <si>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</si>
  <si>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</si>
  <si>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</si>
  <si>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</si>
  <si>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</si>
  <si>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</si>
  <si>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</si>
  <si>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</si>
  <si>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</si>
  <si>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</si>
  <si>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</si>
  <si>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</si>
  <si>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</si>
  <si>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</si>
  <si>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</si>
  <si>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</si>
  <si>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</si>
  <si>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</si>
  <si>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</si>
  <si>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</si>
  <si>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</si>
  <si>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</si>
  <si>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</si>
  <si>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</si>
  <si>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</si>
  <si>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</si>
  <si>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</si>
  <si>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</si>
  <si>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</si>
  <si>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</si>
  <si>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</si>
  <si>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</si>
  <si>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</si>
  <si>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</si>
  <si>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</si>
  <si>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</si>
  <si>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</si>
  <si>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</si>
  <si>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</si>
  <si>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</si>
  <si>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</si>
  <si>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</si>
  <si>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</si>
  <si>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</si>
  <si>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</si>
  <si>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</si>
  <si>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</si>
  <si>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</si>
  <si>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</si>
  <si>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</si>
  <si>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</si>
  <si>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</si>
  <si>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</si>
  <si>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</si>
  <si>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</si>
  <si>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</si>
  <si>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</si>
  <si>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</si>
  <si>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</si>
  <si>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</si>
  <si>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</si>
  <si>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</si>
  <si>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</si>
  <si>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</si>
  <si>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</si>
  <si>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</si>
  <si>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</si>
  <si>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</si>
  <si>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</si>
  <si>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</si>
  <si>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</si>
  <si>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</si>
  <si>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</si>
  <si>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</si>
  <si>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</si>
  <si>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</si>
  <si>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</si>
  <si>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</si>
  <si>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</si>
  <si>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</si>
  <si>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</si>
  <si>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</si>
  <si>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</si>
  <si>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</si>
  <si>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</si>
  <si>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</si>
  <si>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</si>
  <si>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</si>
  <si>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</si>
  <si>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</si>
  <si>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</si>
  <si>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</si>
  <si>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</si>
  <si>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</si>
  <si>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</si>
  <si>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</si>
  <si>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</si>
  <si>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</si>
  <si>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</si>
  <si>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</si>
  <si>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</si>
  <si>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</si>
  <si>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</si>
  <si>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</si>
  <si>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</si>
  <si>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</si>
  <si>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</si>
  <si>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</si>
  <si>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</si>
  <si>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</si>
  <si>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</si>
  <si>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</si>
  <si>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</si>
  <si>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</si>
  <si>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</si>
  <si>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</si>
  <si>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</si>
  <si>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</si>
  <si>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</si>
  <si>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</si>
  <si>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</si>
  <si>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</si>
  <si>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</si>
  <si>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</si>
  <si>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</si>
  <si>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</si>
  <si>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</si>
  <si>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</si>
  <si>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</si>
  <si>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</si>
  <si>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</si>
  <si>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</si>
  <si>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</si>
  <si>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</si>
  <si>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</si>
  <si>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</si>
  <si>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</si>
  <si>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</si>
  <si>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</si>
  <si>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</si>
  <si>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</si>
  <si>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</si>
  <si>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</si>
  <si>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</si>
  <si>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</si>
  <si>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</si>
  <si>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</si>
  <si>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</si>
  <si>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</si>
  <si>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</si>
  <si>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</si>
  <si>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</si>
  <si>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</si>
  <si>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</si>
  <si>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</si>
  <si>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</si>
  <si>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</si>
  <si>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</si>
  <si>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</si>
  <si>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</si>
  <si>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</si>
  <si>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</si>
  <si>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</si>
  <si>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</si>
  <si>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</si>
  <si>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</si>
  <si>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</si>
  <si>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</si>
  <si>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</si>
  <si>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</si>
  <si>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</si>
  <si>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</si>
  <si>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</si>
  <si>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</si>
  <si>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</si>
  <si>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</si>
  <si>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</si>
  <si>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</si>
  <si>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</si>
  <si>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</si>
  <si>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</si>
  <si>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</si>
  <si>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</si>
  <si>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</si>
  <si>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</si>
  <si>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</si>
  <si>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</si>
  <si>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</si>
  <si>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</si>
  <si>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</si>
  <si>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</si>
  <si>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</si>
  <si>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</si>
  <si>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</si>
  <si>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</si>
  <si>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</si>
  <si>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</si>
  <si>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</si>
  <si>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</si>
  <si>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</si>
  <si>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</si>
  <si>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</si>
  <si>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</si>
  <si>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</si>
  <si>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</si>
  <si>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</si>
  <si>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</si>
  <si>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</si>
  <si>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</si>
  <si>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</si>
  <si>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</si>
  <si>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</si>
  <si>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</si>
  <si>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</si>
  <si>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</si>
  <si>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</si>
  <si>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</si>
  <si>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</si>
  <si>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</si>
  <si>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</si>
  <si>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</si>
  <si>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</si>
  <si>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</si>
  <si>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</si>
  <si>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</si>
  <si>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</si>
  <si>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</si>
  <si>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</si>
  <si>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</si>
  <si>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</si>
  <si>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</si>
  <si>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</si>
  <si>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</si>
  <si>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</si>
  <si>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</si>
  <si>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</si>
  <si>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</si>
  <si>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</si>
  <si>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</si>
  <si>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</si>
  <si>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</si>
  <si>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</si>
  <si>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</si>
  <si>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</si>
  <si>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</si>
  <si>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</si>
  <si>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</si>
  <si>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</si>
  <si>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</si>
  <si>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</si>
  <si>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</si>
  <si>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</si>
  <si>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</si>
  <si>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</si>
  <si>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</si>
  <si>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</si>
  <si>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</si>
  <si>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</si>
  <si>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</si>
  <si>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</si>
  <si>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</si>
  <si>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</si>
  <si>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</si>
  <si>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</si>
  <si>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</si>
  <si>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</si>
  <si>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</si>
  <si>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</si>
  <si>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</si>
  <si>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</si>
  <si>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</si>
  <si>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</si>
  <si>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</si>
  <si>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</si>
  <si>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</si>
  <si>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</si>
  <si>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</si>
  <si>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</si>
  <si>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</si>
  <si>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</si>
  <si>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</si>
  <si>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</si>
  <si>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</si>
  <si>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</si>
  <si>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</si>
  <si>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</si>
  <si>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</si>
  <si>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</si>
  <si>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</si>
  <si>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</si>
  <si>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</si>
  <si>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</si>
  <si>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</si>
  <si>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</si>
  <si>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</si>
  <si>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</si>
  <si>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</si>
  <si>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</si>
  <si>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</si>
  <si>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</si>
  <si>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</si>
  <si>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</si>
  <si>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</si>
  <si>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</si>
  <si>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</si>
  <si>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</si>
  <si>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</si>
  <si>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</si>
  <si>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</si>
  <si>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</si>
  <si>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</si>
  <si>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</si>
  <si>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</si>
  <si>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</si>
  <si>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</si>
  <si>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</si>
  <si>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</si>
  <si>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</si>
  <si>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</si>
  <si>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</si>
  <si>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</si>
  <si>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</si>
  <si>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</si>
  <si>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</si>
  <si>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</si>
  <si>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</si>
  <si>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</si>
  <si>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</si>
  <si>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</si>
  <si>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</si>
  <si>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</si>
  <si>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</si>
  <si>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</si>
  <si>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</si>
  <si>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</si>
  <si>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</si>
  <si>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</si>
  <si>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</si>
  <si>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</si>
  <si>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</si>
  <si>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</si>
  <si>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</si>
  <si>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</si>
  <si>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</si>
  <si>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</si>
  <si>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</si>
  <si>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</si>
  <si>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</si>
  <si>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</si>
  <si>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</si>
  <si>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</si>
  <si>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</si>
  <si>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</si>
  <si>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</si>
  <si>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</si>
  <si>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</si>
  <si>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</si>
  <si>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</si>
  <si>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</si>
  <si>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</si>
  <si>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</si>
  <si>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</si>
  <si>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</si>
  <si>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</si>
  <si>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</si>
  <si>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</si>
  <si>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</si>
  <si>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</si>
  <si>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</si>
  <si>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</si>
  <si>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</si>
  <si>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</si>
  <si>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</si>
  <si>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</si>
  <si>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</si>
  <si>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</si>
  <si>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</si>
  <si>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</si>
  <si>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</si>
  <si>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</si>
  <si>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</si>
  <si>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</si>
  <si>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</si>
  <si>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</si>
  <si>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</si>
  <si>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</si>
  <si>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</si>
  <si>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</si>
  <si>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</si>
  <si>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</si>
  <si>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</si>
  <si>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</si>
  <si>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</si>
  <si>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</si>
  <si>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</si>
  <si>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</si>
  <si>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</si>
  <si>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</si>
  <si>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</si>
  <si>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</si>
  <si>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</si>
  <si>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</si>
  <si>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</si>
  <si>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</si>
  <si>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</si>
  <si>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</si>
  <si>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</si>
  <si>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</si>
  <si>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</si>
  <si>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</si>
  <si>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</si>
  <si>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</si>
  <si>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</si>
  <si>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</si>
  <si>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</si>
  <si>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</si>
  <si>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</si>
  <si>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</si>
  <si>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</si>
  <si>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</si>
  <si>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</si>
  <si>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</si>
  <si>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</si>
  <si>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</si>
  <si>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</si>
  <si>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</si>
  <si>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</si>
  <si>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</si>
  <si>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</si>
  <si>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</si>
  <si>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</si>
  <si>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</si>
  <si>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</si>
  <si>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</si>
  <si>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</si>
  <si>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</si>
  <si>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</si>
  <si>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</si>
  <si>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</si>
  <si>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</si>
  <si>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</si>
  <si>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</si>
  <si>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</si>
  <si>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</si>
  <si>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</si>
  <si>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</si>
  <si>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</si>
  <si>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</si>
  <si>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</si>
  <si>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</si>
  <si>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</si>
  <si>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</si>
  <si>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</si>
  <si>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</si>
  <si>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</si>
  <si>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</si>
  <si>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</si>
  <si>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</si>
  <si>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</si>
  <si>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</si>
  <si>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</si>
  <si>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</si>
  <si>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</si>
  <si>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</si>
  <si>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</si>
  <si>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</si>
  <si>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</si>
  <si>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</si>
  <si>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</si>
  <si>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</si>
  <si>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</si>
  <si>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</si>
  <si>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</si>
  <si>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</si>
  <si>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</si>
  <si>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</si>
  <si>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</si>
  <si>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</si>
  <si>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</si>
  <si>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</si>
  <si>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</si>
  <si>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</si>
  <si>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</si>
  <si>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</si>
  <si>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</si>
  <si>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</si>
  <si>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</si>
  <si>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</si>
  <si>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</si>
  <si>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</si>
  <si>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</si>
  <si>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</si>
  <si>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</si>
  <si>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</si>
  <si>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</si>
  <si>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</si>
  <si>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</si>
  <si>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</si>
  <si>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</si>
  <si>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</si>
  <si>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</si>
  <si>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</si>
  <si>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</si>
  <si>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</si>
  <si>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</si>
  <si>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</si>
  <si>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</si>
  <si>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</si>
  <si>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</si>
  <si>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</si>
  <si>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</si>
  <si>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</si>
  <si>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</si>
  <si>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</si>
  <si>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</si>
  <si>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</si>
  <si>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</si>
  <si>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</si>
  <si>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</si>
  <si>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</si>
  <si>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</si>
  <si>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</si>
  <si>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</si>
  <si>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</si>
  <si>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</si>
  <si>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</si>
  <si>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</si>
  <si>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</si>
  <si>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</si>
  <si>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</si>
  <si>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</si>
  <si>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</si>
  <si>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</si>
  <si>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</si>
  <si>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</si>
  <si>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</si>
  <si>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</si>
  <si>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</si>
  <si>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</si>
  <si>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</si>
  <si>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</si>
  <si>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</si>
  <si>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</si>
  <si>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</si>
  <si>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</si>
  <si>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</si>
  <si>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</si>
  <si>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</si>
  <si>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</si>
  <si>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</si>
  <si>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</si>
  <si>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</si>
  <si>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</si>
  <si>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</si>
  <si>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</si>
  <si>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</si>
  <si>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</si>
  <si>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</si>
  <si>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</si>
  <si>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</si>
  <si>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</si>
  <si>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</si>
  <si>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</si>
  <si>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</si>
  <si>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</si>
  <si>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</si>
  <si>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</si>
  <si>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</si>
  <si>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</si>
  <si>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</si>
  <si>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</si>
  <si>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</si>
  <si>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</si>
  <si>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</si>
  <si>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</si>
  <si>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</si>
  <si>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</si>
  <si>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</si>
  <si>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</si>
  <si>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</si>
  <si>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</si>
  <si>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</si>
  <si>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</si>
  <si>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</si>
  <si>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</si>
  <si>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</si>
  <si>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</si>
  <si>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</si>
  <si>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</si>
  <si>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</si>
  <si>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</si>
  <si>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</si>
  <si>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</si>
  <si>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</si>
  <si>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</si>
  <si>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</si>
  <si>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</si>
  <si>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</si>
  <si>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</si>
  <si>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</si>
  <si>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</si>
  <si>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</si>
  <si>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</si>
  <si>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</si>
  <si>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</si>
  <si>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</si>
  <si>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</si>
  <si>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</si>
  <si>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</si>
  <si>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</si>
  <si>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</si>
  <si>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</si>
  <si>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</si>
  <si>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</si>
  <si>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</si>
  <si>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</si>
  <si>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</si>
  <si>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</si>
  <si>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</si>
  <si>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</si>
  <si>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</si>
  <si>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</si>
  <si>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</si>
  <si>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</si>
  <si>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</si>
  <si>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</si>
  <si>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</si>
  <si>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</si>
  <si>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</si>
  <si>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</si>
  <si>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</si>
  <si>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</si>
  <si>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</si>
  <si>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</si>
  <si>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</si>
  <si>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</si>
  <si>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</si>
  <si>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</si>
  <si>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</si>
  <si>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</si>
  <si>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</si>
  <si>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</si>
  <si>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</si>
  <si>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</si>
  <si>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</si>
  <si>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</si>
  <si>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</si>
  <si>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</si>
  <si>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</si>
  <si>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</si>
  <si>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</si>
  <si>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</si>
  <si>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</si>
  <si>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</si>
  <si>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</si>
  <si>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</si>
  <si>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</si>
  <si>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</si>
  <si>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</si>
  <si>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</si>
  <si>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</si>
  <si>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</si>
  <si>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</si>
  <si>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</si>
  <si>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</si>
  <si>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</si>
  <si>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</si>
  <si>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</si>
  <si>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</si>
  <si>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</si>
  <si>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</si>
  <si>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</si>
  <si>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</si>
  <si>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</si>
  <si>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</si>
  <si>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</si>
  <si>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</si>
  <si>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</si>
  <si>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</si>
  <si>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</si>
  <si>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</si>
  <si>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</si>
  <si>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</si>
  <si>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</si>
  <si>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</si>
  <si>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</si>
  <si>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</si>
  <si>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</si>
  <si>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</si>
  <si>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</si>
  <si>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</si>
  <si>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</si>
  <si>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</si>
  <si>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</si>
  <si>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</si>
  <si>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</si>
  <si>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</si>
  <si>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</si>
  <si>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</si>
  <si>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</si>
  <si>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</si>
  <si>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</si>
  <si>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</si>
  <si>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</si>
  <si>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</si>
  <si>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</si>
  <si>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</si>
  <si>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</si>
  <si>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</si>
  <si>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</si>
  <si>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</si>
  <si>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</si>
  <si>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</si>
  <si>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</si>
  <si>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</si>
  <si>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</si>
  <si>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</si>
  <si>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</si>
  <si>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</si>
  <si>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</si>
  <si>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</si>
  <si>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</si>
  <si>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</si>
  <si>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</si>
  <si>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</si>
  <si>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</si>
  <si>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</si>
  <si>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</si>
  <si>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</si>
  <si>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</si>
  <si>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</si>
  <si>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</si>
  <si>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</si>
  <si>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</si>
  <si>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</si>
  <si>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</si>
  <si>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</si>
  <si>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</si>
  <si>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</si>
  <si>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</si>
  <si>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</si>
  <si>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</si>
  <si>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</si>
  <si>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</si>
  <si>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</si>
  <si>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</si>
  <si>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</si>
  <si>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</si>
  <si>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</si>
  <si>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</si>
  <si>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</si>
  <si>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</si>
  <si>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</si>
  <si>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</si>
  <si>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</si>
  <si>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</si>
  <si>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</si>
  <si>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</si>
  <si>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</si>
  <si>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</si>
  <si>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</si>
  <si>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</si>
  <si>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</si>
  <si>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</si>
  <si>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</si>
  <si>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</si>
  <si>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</si>
  <si>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</si>
  <si>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</si>
  <si>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</si>
  <si>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</si>
  <si>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</si>
  <si>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</si>
  <si>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</si>
  <si>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</si>
  <si>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</si>
  <si>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</si>
  <si>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</si>
  <si>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</si>
  <si>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</si>
  <si>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</si>
  <si>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</si>
  <si>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</si>
  <si>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</si>
  <si>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</si>
  <si>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</si>
  <si>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</si>
  <si>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</si>
  <si>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</si>
  <si>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</si>
  <si>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</si>
  <si>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</si>
  <si>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</si>
  <si>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</si>
  <si>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</si>
  <si>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</si>
  <si>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</si>
  <si>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</si>
  <si>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</si>
  <si>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</si>
  <si>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</si>
  <si>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</si>
  <si>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</si>
  <si>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</si>
  <si>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</si>
  <si>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</si>
  <si>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</si>
  <si>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</si>
  <si>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</si>
  <si>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</si>
  <si>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</si>
  <si>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</si>
  <si>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</si>
  <si>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</si>
  <si>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</si>
  <si>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</si>
  <si>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</si>
  <si>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</si>
  <si>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</si>
  <si>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</si>
  <si>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</si>
  <si>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</si>
  <si>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</si>
  <si>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</si>
  <si>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</si>
  <si>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</si>
  <si>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</si>
  <si>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</si>
  <si>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</si>
  <si>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</si>
  <si>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</si>
  <si>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</si>
  <si>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</si>
  <si>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</si>
  <si>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</si>
  <si>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</si>
  <si>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</si>
  <si>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</si>
  <si>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</si>
  <si>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</si>
  <si>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</si>
  <si>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</si>
  <si>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</si>
  <si>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</si>
  <si>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</si>
  <si>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</si>
  <si>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</si>
  <si>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</si>
  <si>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</si>
  <si>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</si>
  <si>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</si>
  <si>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</si>
  <si>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</si>
  <si>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</si>
  <si>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</si>
  <si>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</si>
  <si>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</si>
  <si>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</si>
  <si>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</si>
  <si>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</si>
  <si>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</si>
  <si>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</si>
  <si>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</si>
  <si>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</si>
  <si>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</si>
  <si>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</si>
  <si>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</si>
  <si>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</si>
  <si>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</si>
  <si>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</si>
  <si>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</si>
  <si>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</si>
  <si>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</si>
  <si>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</si>
  <si>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</si>
  <si>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</si>
  <si>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</si>
  <si>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</si>
  <si>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</si>
  <si>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</si>
  <si>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</si>
  <si>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</si>
  <si>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</si>
  <si>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</si>
  <si>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</si>
  <si>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</si>
  <si>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</si>
  <si>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</si>
  <si>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</si>
  <si>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</si>
  <si>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</si>
  <si>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</si>
  <si>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</si>
  <si>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</si>
  <si>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</si>
  <si>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</si>
  <si>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</si>
  <si>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</si>
  <si>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</si>
  <si>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</si>
  <si>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</si>
  <si>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</si>
  <si>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</si>
  <si>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</si>
  <si>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</si>
  <si>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</si>
  <si>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</si>
  <si>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</si>
  <si>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</si>
  <si>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</si>
  <si>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</si>
  <si>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</si>
  <si>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</si>
  <si>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</si>
  <si>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</si>
  <si>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</si>
  <si>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</si>
  <si>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</si>
  <si>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</si>
  <si>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</si>
  <si>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</si>
  <si>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</si>
  <si>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</si>
  <si>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</si>
  <si>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</si>
  <si>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</si>
  <si>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</si>
  <si>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</si>
  <si>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</si>
  <si>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</si>
  <si>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</si>
  <si>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</si>
  <si>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</si>
  <si>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</si>
  <si>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</si>
  <si>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</si>
  <si>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</si>
  <si>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</si>
  <si>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</si>
  <si>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</si>
  <si>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</si>
  <si>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</si>
  <si>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</si>
  <si>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</si>
  <si>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</si>
  <si>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</si>
  <si>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</si>
  <si>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</si>
  <si>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</si>
  <si>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</si>
  <si>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</si>
  <si>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</si>
  <si>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</si>
  <si>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</si>
  <si>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</si>
  <si>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</si>
  <si>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</si>
  <si>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</si>
  <si>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</si>
  <si>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</si>
  <si>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</si>
  <si>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</si>
  <si>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</si>
  <si>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</si>
  <si>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</si>
  <si>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</si>
  <si>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</si>
  <si>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</si>
  <si>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</si>
  <si>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</si>
  <si>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</si>
  <si>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</si>
  <si>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</si>
  <si>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</si>
  <si>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</si>
  <si>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</si>
  <si>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</si>
  <si>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</si>
  <si>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</si>
  <si>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</si>
  <si>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</si>
  <si>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</si>
  <si>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</si>
  <si>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</si>
  <si>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</si>
  <si>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</si>
  <si>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</si>
  <si>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</si>
  <si>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</si>
  <si>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</si>
  <si>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</si>
  <si>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</si>
  <si>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</si>
  <si>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</si>
  <si>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</si>
  <si>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</si>
  <si>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</si>
  <si>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</si>
  <si>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</si>
  <si>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</si>
  <si>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</si>
  <si>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</si>
  <si>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</si>
  <si>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</si>
  <si>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</si>
  <si>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</si>
  <si>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</si>
  <si>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</si>
  <si>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</si>
  <si>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</si>
  <si>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</si>
  <si>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</si>
  <si>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</si>
  <si>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</si>
  <si>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</si>
  <si>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</si>
  <si>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</si>
  <si>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</si>
  <si>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</si>
  <si>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</si>
  <si>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</si>
  <si>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</si>
  <si>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</si>
  <si>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</si>
  <si>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</si>
  <si>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</si>
  <si>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</si>
  <si>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</si>
  <si>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</si>
  <si>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</si>
  <si>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</si>
  <si>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</si>
  <si>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</si>
  <si>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</si>
  <si>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</si>
  <si>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</si>
  <si>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</si>
  <si>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</si>
  <si>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</si>
  <si>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</si>
  <si>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</si>
  <si>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</si>
  <si>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</si>
  <si>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</si>
  <si>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</si>
  <si>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</si>
  <si>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</si>
  <si>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</si>
  <si>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</si>
  <si>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</si>
  <si>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</si>
  <si>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</si>
  <si>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</si>
  <si>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</si>
  <si>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</si>
  <si>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</si>
  <si>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</si>
  <si>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</si>
  <si>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</si>
  <si>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</si>
  <si>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</si>
  <si>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</si>
  <si>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</si>
  <si>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</si>
  <si>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</si>
  <si>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</si>
  <si>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</si>
  <si>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</si>
  <si>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</si>
  <si>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</si>
  <si>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</si>
  <si>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</si>
  <si>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</si>
  <si>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</si>
  <si>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</si>
  <si>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</si>
  <si>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</si>
  <si>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</si>
  <si>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</si>
  <si>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</si>
  <si>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</si>
  <si>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</si>
  <si>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</si>
  <si>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</si>
  <si>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</si>
  <si>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</si>
  <si>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</si>
  <si>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</si>
  <si>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</si>
  <si>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</si>
  <si>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</si>
  <si>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</si>
  <si>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</si>
  <si>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</si>
  <si>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</si>
  <si>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</si>
  <si>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</si>
  <si>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</si>
  <si>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</si>
  <si>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</si>
  <si>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</si>
  <si>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</si>
  <si>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</si>
  <si>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</si>
  <si>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</si>
  <si>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</si>
  <si>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</si>
  <si>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</si>
  <si>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</si>
  <si>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</si>
  <si>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</si>
  <si>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</si>
  <si>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</si>
  <si>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</si>
  <si>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</si>
  <si>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</si>
  <si>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</si>
  <si>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</si>
  <si>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</si>
  <si>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</si>
  <si>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</si>
  <si>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</si>
  <si>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</si>
  <si>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</si>
  <si>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</si>
  <si>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</si>
  <si>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</si>
  <si>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</si>
  <si>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</si>
  <si>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</si>
  <si>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</si>
  <si>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</si>
  <si>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</si>
  <si>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</si>
  <si>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</si>
  <si>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</si>
  <si>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</si>
  <si>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</si>
  <si>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</si>
  <si>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</si>
  <si>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</si>
  <si>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</si>
  <si>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</si>
  <si>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</si>
  <si>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</si>
  <si>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</si>
  <si>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</si>
  <si>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</si>
  <si>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</si>
  <si>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</si>
  <si>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</si>
  <si>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</si>
  <si>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</si>
  <si>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</si>
  <si>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</si>
  <si>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</si>
  <si>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</si>
  <si>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</si>
  <si>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</si>
  <si>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</si>
  <si>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</si>
  <si>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</si>
  <si>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</si>
  <si>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</si>
  <si>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</si>
  <si>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</si>
  <si>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</si>
  <si>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</si>
  <si>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</si>
  <si>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</si>
  <si>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</si>
  <si>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</si>
  <si>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</si>
  <si>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</si>
  <si>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</si>
  <si>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</si>
  <si>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</si>
  <si>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</si>
  <si>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</si>
  <si>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</si>
  <si>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</si>
  <si>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</si>
  <si>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</si>
  <si>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</si>
  <si>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</si>
  <si>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</si>
  <si>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</si>
  <si>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</si>
  <si>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</si>
  <si>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</si>
  <si>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</si>
  <si>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</si>
  <si>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</si>
  <si>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</si>
  <si>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</si>
  <si>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</si>
  <si>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</si>
  <si>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</si>
  <si>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</si>
  <si>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</si>
  <si>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</si>
  <si>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</si>
  <si>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</si>
  <si>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</si>
  <si>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</si>
  <si>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</si>
  <si>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</si>
  <si>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</si>
  <si>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</si>
  <si>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</si>
  <si>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</si>
  <si>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</si>
  <si>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</si>
  <si>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</si>
  <si>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</si>
  <si>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</si>
  <si>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</si>
  <si>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</si>
  <si>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</si>
  <si>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</si>
  <si>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</si>
  <si>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</si>
  <si>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</si>
  <si>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</si>
  <si>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</si>
  <si>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</si>
  <si>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</si>
  <si>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</si>
  <si>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</si>
  <si>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</si>
  <si>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</si>
  <si>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</si>
  <si>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</si>
  <si>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</si>
  <si>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</si>
  <si>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</si>
  <si>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</si>
  <si>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</si>
  <si>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</si>
  <si>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</si>
  <si>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</si>
  <si>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</si>
  <si>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</si>
  <si>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</si>
  <si>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</si>
  <si>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</si>
  <si>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</si>
  <si>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</si>
  <si>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</si>
  <si>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</si>
  <si>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</si>
  <si>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</si>
  <si>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</si>
  <si>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</si>
  <si>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</si>
  <si>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</si>
  <si>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</si>
  <si>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</si>
  <si>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</si>
  <si>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</si>
  <si>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</si>
  <si>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</si>
  <si>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</si>
  <si>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</si>
  <si>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</si>
  <si>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</si>
  <si>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</si>
  <si>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</si>
  <si>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</si>
  <si>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</si>
  <si>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</si>
  <si>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</si>
  <si>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</si>
  <si>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</si>
  <si>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</si>
  <si>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</si>
  <si>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</si>
  <si>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</si>
  <si>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</si>
  <si>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</si>
  <si>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</si>
  <si>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</si>
  <si>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</si>
  <si>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</si>
  <si>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</si>
  <si>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</si>
  <si>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</si>
  <si>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</si>
  <si>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</si>
  <si>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</si>
  <si>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</si>
  <si>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</si>
  <si>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</si>
  <si>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</si>
  <si>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</si>
  <si>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</si>
  <si>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</si>
  <si>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</si>
  <si>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</si>
  <si>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</si>
  <si>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</si>
  <si>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</si>
  <si>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</si>
  <si>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</si>
  <si>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</si>
  <si>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</si>
  <si>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</si>
  <si>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</si>
  <si>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</si>
  <si>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</si>
  <si>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</si>
  <si>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</si>
  <si>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</si>
  <si>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</si>
  <si>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</si>
  <si>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</si>
  <si>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</si>
  <si>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</si>
  <si>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</si>
  <si>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</si>
  <si>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</si>
  <si>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</si>
  <si>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</si>
  <si>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</si>
  <si>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</si>
  <si>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</si>
  <si>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</si>
  <si>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</si>
  <si>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</si>
  <si>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</si>
  <si>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</si>
  <si>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</si>
  <si>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</si>
  <si>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</si>
  <si>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</si>
  <si>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</si>
  <si>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</si>
  <si>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</si>
  <si>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</si>
  <si>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</si>
  <si>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</si>
  <si>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</si>
  <si>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</si>
  <si>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</si>
  <si>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</si>
  <si>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</si>
  <si>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</si>
  <si>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</si>
  <si>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</si>
  <si>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</si>
  <si>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</si>
  <si>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</si>
  <si>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</si>
  <si>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</si>
  <si>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</si>
  <si>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</si>
  <si>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</si>
  <si>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</si>
  <si>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</si>
  <si>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</si>
  <si>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</si>
  <si>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</si>
  <si>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</si>
  <si>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</si>
  <si>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</si>
  <si>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</si>
  <si>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</si>
  <si>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</si>
  <si>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</si>
  <si>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</si>
  <si>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</si>
  <si>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</si>
  <si>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</si>
  <si>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</si>
  <si>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</si>
  <si>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</si>
  <si>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</si>
  <si>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</si>
  <si>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</si>
  <si>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</si>
  <si>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</si>
  <si>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</si>
  <si>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</si>
  <si>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</si>
  <si>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</si>
  <si>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</si>
  <si>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</si>
  <si>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</si>
  <si>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</si>
  <si>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</si>
  <si>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</si>
  <si>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</si>
  <si>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</si>
  <si>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</si>
  <si>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</si>
  <si>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</si>
  <si>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</si>
  <si>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</si>
  <si>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</si>
  <si>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</si>
  <si>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</si>
  <si>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</si>
  <si>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</si>
  <si>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</si>
  <si>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</si>
  <si>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</si>
  <si>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</si>
  <si>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</si>
  <si>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</si>
  <si>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</si>
  <si>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</si>
  <si>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</si>
  <si>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</si>
  <si>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</si>
  <si>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</si>
  <si>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</si>
  <si>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</si>
  <si>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</si>
  <si>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</si>
  <si>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</si>
  <si>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</si>
  <si>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</si>
  <si>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</si>
  <si>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</si>
  <si>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</si>
  <si>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</si>
  <si>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</si>
  <si>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</si>
  <si>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</si>
  <si>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</si>
  <si>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</si>
  <si>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</si>
  <si>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</si>
  <si>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</si>
  <si>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</si>
  <si>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</si>
  <si>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</si>
  <si>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</si>
  <si>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</si>
  <si>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</si>
  <si>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</si>
  <si>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</si>
  <si>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</si>
  <si>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</si>
  <si>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</si>
  <si>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</si>
  <si>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</si>
  <si>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</si>
  <si>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</si>
  <si>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</si>
  <si>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</si>
  <si>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</si>
  <si>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</si>
  <si>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</si>
  <si>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</si>
  <si>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</si>
  <si>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</si>
  <si>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</si>
  <si>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</si>
  <si>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</si>
  <si>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</si>
  <si>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</si>
  <si>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</si>
  <si>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</si>
  <si>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</si>
  <si>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</si>
  <si>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</si>
  <si>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</si>
  <si>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</si>
  <si>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</si>
  <si>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</si>
  <si>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</si>
  <si>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</si>
  <si>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</si>
  <si>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</si>
  <si>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</si>
  <si>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</si>
  <si>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</si>
  <si>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</si>
  <si>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</si>
  <si>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</si>
  <si>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</si>
  <si>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</si>
  <si>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</si>
  <si>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</si>
  <si>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</si>
  <si>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</si>
  <si>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</si>
  <si>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</si>
  <si>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</si>
  <si>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</si>
  <si>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</si>
  <si>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</si>
  <si>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</si>
  <si>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</si>
  <si>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</si>
  <si>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</si>
  <si>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</si>
  <si>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</si>
  <si>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</si>
  <si>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</si>
  <si>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</si>
  <si>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</si>
  <si>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</si>
  <si>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</si>
  <si>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</si>
  <si>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</si>
  <si>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</si>
  <si>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</si>
  <si>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</si>
  <si>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</si>
  <si>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</si>
  <si>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</si>
  <si>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</si>
  <si>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</si>
  <si>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</si>
  <si>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</si>
  <si>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</si>
  <si>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</si>
  <si>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</si>
  <si>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</si>
  <si>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</si>
  <si>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</si>
  <si>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</si>
  <si>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</si>
  <si>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</si>
  <si>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</si>
  <si>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</si>
  <si>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</si>
  <si>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</si>
  <si>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</si>
  <si>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</si>
  <si>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</si>
  <si>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</si>
  <si>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</si>
  <si>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</si>
  <si>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</si>
  <si>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</si>
  <si>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</si>
  <si>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</si>
  <si>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</si>
  <si>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</si>
  <si>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</si>
  <si>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</si>
  <si>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</si>
  <si>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</si>
  <si>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</si>
  <si>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</si>
  <si>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</si>
  <si>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</si>
  <si>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</si>
  <si>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</si>
  <si>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</si>
  <si>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</si>
  <si>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</si>
  <si>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</si>
  <si>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</si>
  <si>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</si>
  <si>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</si>
  <si>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</si>
  <si>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</si>
  <si>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</si>
  <si>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</si>
  <si>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</si>
  <si>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</si>
  <si>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</si>
  <si>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</si>
  <si>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</si>
  <si>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</si>
  <si>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</si>
  <si>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</si>
  <si>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</si>
  <si>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</si>
  <si>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</si>
  <si>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</si>
  <si>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</si>
  <si>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</si>
  <si>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</si>
  <si>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</si>
  <si>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</si>
  <si>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</si>
  <si>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</si>
  <si>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</si>
  <si>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</si>
  <si>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</si>
  <si>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</si>
  <si>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</si>
  <si>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</si>
  <si>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</si>
  <si>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</si>
  <si>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</si>
  <si>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</si>
  <si>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</si>
  <si>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</si>
  <si>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</si>
  <si>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</si>
  <si>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</si>
  <si>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</si>
  <si>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</si>
  <si>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</si>
  <si>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</si>
  <si>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</si>
  <si>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</si>
  <si>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</si>
  <si>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</si>
  <si>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</si>
  <si>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</si>
  <si>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</si>
  <si>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</si>
  <si>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</si>
  <si>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</si>
  <si>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</si>
  <si>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</si>
  <si>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</si>
  <si>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</si>
  <si>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</si>
  <si>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</si>
  <si>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</si>
  <si>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</si>
  <si>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</si>
  <si>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</si>
  <si>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</si>
  <si>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</si>
  <si>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</si>
  <si>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</si>
  <si>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</si>
  <si>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</si>
  <si>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</si>
  <si>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</si>
  <si>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</si>
  <si>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</si>
  <si>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</si>
  <si>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</si>
  <si>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</si>
  <si>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</si>
  <si>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</si>
  <si>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</si>
  <si>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</si>
  <si>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</si>
  <si>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</si>
  <si>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</si>
  <si>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</si>
  <si>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</si>
  <si>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</si>
  <si>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</si>
  <si>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</si>
  <si>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</si>
  <si>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</si>
  <si>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</si>
  <si>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</si>
  <si>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</si>
  <si>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</si>
  <si>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</si>
  <si>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</si>
  <si>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</si>
  <si>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</si>
  <si>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</si>
  <si>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</si>
  <si>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</si>
  <si>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</si>
  <si>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</si>
  <si>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</si>
  <si>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</si>
  <si>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</si>
  <si>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</si>
  <si>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</si>
  <si>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</si>
  <si>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</si>
  <si>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</si>
  <si>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</si>
  <si>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</si>
  <si>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</si>
  <si>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</si>
  <si>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</si>
  <si>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</si>
  <si>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</si>
  <si>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</si>
  <si>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</si>
  <si>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</si>
  <si>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</si>
  <si>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</si>
  <si>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</si>
  <si>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</si>
  <si>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</si>
  <si>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</si>
  <si>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</si>
  <si>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</si>
  <si>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</si>
  <si>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</si>
  <si>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</si>
  <si>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</si>
  <si>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</si>
  <si>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</si>
  <si>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</si>
  <si>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</si>
  <si>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</si>
  <si>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</si>
  <si>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</si>
  <si>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</si>
  <si>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</si>
  <si>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</si>
  <si>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</si>
  <si>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</si>
  <si>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</si>
  <si>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</si>
  <si>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</si>
  <si>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</si>
  <si>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</si>
  <si>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</si>
  <si>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</si>
  <si>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</si>
  <si>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</si>
  <si>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</si>
  <si>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</si>
  <si>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</si>
  <si>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</si>
  <si>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</si>
  <si>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</si>
  <si>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</si>
  <si>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</si>
  <si>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</si>
  <si>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</si>
  <si>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</si>
  <si>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</si>
  <si>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</si>
  <si>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</si>
  <si>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</si>
  <si>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</si>
  <si>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</si>
  <si>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</si>
  <si>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</si>
  <si>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</si>
  <si>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</si>
  <si>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</si>
  <si>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</si>
  <si>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</si>
  <si>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</si>
  <si>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</si>
  <si>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</si>
  <si>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</si>
  <si>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</si>
  <si>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</si>
  <si>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</si>
  <si>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</si>
  <si>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</si>
  <si>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</si>
  <si>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</si>
  <si>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</si>
  <si>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</si>
  <si>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</si>
  <si>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</si>
  <si>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</si>
  <si>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</si>
  <si>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</si>
  <si>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</si>
  <si>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</si>
  <si>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</si>
  <si>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</si>
  <si>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</si>
  <si>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</si>
  <si>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</si>
  <si>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</si>
  <si>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</si>
  <si>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</si>
  <si>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</si>
  <si>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</si>
  <si>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</si>
  <si>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</si>
  <si>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</si>
  <si>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</si>
  <si>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</si>
  <si>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</si>
  <si>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</si>
  <si>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</si>
  <si>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</si>
  <si>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</si>
  <si>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</si>
  <si>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</si>
  <si>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</si>
  <si>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</si>
  <si>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</si>
  <si>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</si>
  <si>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</si>
  <si>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</si>
  <si>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</si>
  <si>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</si>
  <si>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</si>
  <si>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</si>
  <si>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</si>
  <si>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</si>
  <si>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</si>
  <si>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</si>
  <si>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</si>
  <si>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</si>
  <si>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</si>
  <si>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</si>
  <si>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</si>
  <si>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</si>
  <si>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</si>
  <si>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</si>
  <si>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</si>
  <si>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</si>
  <si>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</si>
  <si>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</si>
  <si>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</si>
  <si>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</si>
  <si>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</si>
  <si>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</si>
  <si>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</si>
  <si>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</si>
  <si>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</si>
  <si>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</si>
  <si>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</si>
  <si>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</si>
  <si>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</si>
  <si>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</si>
  <si>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</si>
  <si>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</si>
  <si>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</si>
  <si>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</si>
  <si>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</si>
  <si>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</si>
  <si>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</si>
  <si>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</si>
  <si>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</si>
  <si>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</si>
  <si>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</si>
  <si>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</si>
  <si>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</si>
  <si>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</si>
  <si>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</si>
  <si>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</si>
  <si>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</si>
  <si>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</si>
  <si>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</si>
  <si>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</si>
  <si>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</si>
  <si>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</si>
  <si>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</si>
  <si>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</si>
  <si>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</si>
  <si>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</si>
  <si>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</si>
  <si>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</si>
  <si>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</si>
  <si>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</si>
  <si>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</si>
  <si>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</si>
  <si>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</si>
  <si>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</si>
  <si>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</si>
  <si>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</si>
  <si>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</si>
  <si>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</si>
  <si>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</si>
  <si>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</si>
  <si>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</si>
  <si>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</si>
  <si>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</si>
  <si>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</si>
  <si>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</si>
  <si>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</si>
  <si>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</si>
  <si>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</si>
  <si>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</si>
  <si>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</si>
  <si>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</si>
  <si>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</si>
  <si>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</si>
  <si>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</si>
  <si>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</si>
  <si>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</si>
  <si>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</si>
  <si>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</si>
  <si>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</si>
  <si>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</si>
  <si>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</si>
  <si>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</si>
  <si>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</si>
  <si>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</si>
  <si>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</si>
  <si>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</si>
  <si>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</si>
  <si>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</si>
  <si>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</si>
  <si>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</si>
  <si>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</si>
  <si>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</si>
  <si>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</si>
  <si>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</si>
  <si>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</si>
  <si>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</si>
  <si>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</si>
  <si>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</si>
  <si>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</si>
  <si>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</si>
  <si>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</si>
  <si>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</si>
  <si>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</si>
  <si>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</si>
  <si>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</si>
  <si>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</si>
  <si>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</si>
  <si>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</si>
  <si>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</si>
  <si>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</si>
  <si>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</si>
  <si>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</si>
  <si>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</si>
  <si>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</si>
  <si>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</si>
  <si>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</si>
  <si>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</si>
  <si>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</si>
  <si>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</si>
  <si>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</si>
  <si>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</si>
  <si>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</si>
  <si>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</si>
  <si>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</si>
  <si>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</si>
  <si>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</si>
  <si>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</si>
  <si>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</si>
  <si>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</si>
  <si>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</si>
  <si>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</si>
  <si>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</si>
  <si>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</si>
  <si>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</si>
  <si>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</si>
  <si>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</si>
  <si>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</si>
  <si>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</si>
  <si>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</si>
  <si>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</si>
  <si>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</si>
  <si>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</si>
  <si>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</si>
  <si>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</si>
  <si>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</si>
  <si>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</si>
  <si>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</si>
  <si>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</si>
  <si>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</si>
  <si>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</si>
  <si>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</si>
  <si>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</si>
  <si>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</si>
  <si>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</si>
  <si>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</si>
  <si>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</si>
  <si>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</si>
  <si>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</si>
  <si>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</si>
  <si>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</si>
  <si>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</si>
  <si>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</si>
  <si>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</si>
  <si>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</si>
  <si>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</si>
  <si>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</si>
  <si>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</si>
  <si>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</si>
  <si>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</si>
  <si>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</si>
  <si>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</si>
  <si>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</si>
  <si>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</si>
  <si>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</si>
  <si>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</si>
  <si>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</si>
  <si>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</si>
  <si>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</si>
  <si>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</si>
  <si>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</si>
  <si>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</si>
  <si>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</si>
  <si>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</si>
  <si>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</si>
  <si>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</si>
  <si>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</si>
  <si>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</si>
  <si>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</si>
  <si>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</si>
  <si>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</si>
  <si>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</si>
  <si>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</si>
  <si>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</si>
  <si>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</si>
  <si>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</si>
  <si>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</si>
  <si>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</si>
  <si>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</si>
  <si>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</si>
  <si>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</si>
  <si>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</si>
  <si>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</si>
  <si>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</si>
  <si>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</si>
  <si>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</si>
  <si>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</si>
  <si>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</si>
  <si>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</si>
  <si>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</si>
  <si>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</si>
  <si>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</si>
  <si>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</si>
  <si>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</si>
  <si>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</si>
  <si>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</si>
  <si>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</si>
  <si>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</si>
  <si>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</si>
  <si>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</si>
  <si>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</si>
  <si>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</si>
  <si>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</si>
  <si>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</si>
  <si>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</si>
  <si>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</si>
  <si>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</si>
  <si>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</si>
  <si>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</si>
  <si>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</si>
  <si>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</si>
  <si>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</si>
  <si>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</si>
  <si>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</si>
  <si>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</si>
  <si>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</si>
  <si>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</si>
  <si>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</si>
  <si>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</si>
  <si>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</si>
  <si>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</si>
  <si>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</si>
  <si>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</si>
  <si>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</si>
  <si>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</si>
  <si>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</si>
  <si>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</si>
  <si>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</si>
  <si>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</si>
  <si>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</si>
  <si>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</si>
  <si>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</si>
  <si>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</si>
  <si>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</si>
  <si>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</si>
  <si>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</si>
  <si>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</si>
  <si>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</si>
  <si>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</si>
  <si>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</si>
  <si>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</si>
  <si>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</si>
  <si>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</si>
  <si>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</si>
  <si>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</si>
  <si>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</si>
  <si>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</si>
  <si>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</si>
  <si>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</si>
  <si>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</si>
  <si>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</si>
  <si>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</si>
  <si>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</si>
  <si>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</si>
  <si>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</si>
  <si>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</si>
  <si>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</si>
  <si>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</si>
  <si>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</si>
  <si>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</si>
  <si>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</si>
  <si>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</si>
  <si>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</si>
  <si>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</si>
  <si>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</si>
  <si>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</si>
  <si>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</si>
  <si>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</si>
  <si>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</si>
  <si>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</si>
  <si>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</si>
  <si>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</si>
  <si>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</si>
  <si>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</si>
  <si>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</si>
  <si>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</si>
  <si>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</si>
  <si>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</si>
  <si>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</si>
  <si>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</si>
  <si>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</si>
  <si>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</si>
  <si>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</si>
  <si>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</si>
  <si>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</si>
  <si>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</si>
  <si>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</si>
  <si>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</si>
  <si>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</si>
  <si>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</si>
  <si>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</si>
  <si>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</si>
  <si>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</si>
  <si>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</si>
  <si>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</si>
  <si>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</si>
  <si>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</si>
  <si>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</si>
  <si>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</si>
  <si>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</si>
  <si>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</si>
  <si>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</si>
  <si>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</si>
  <si>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</si>
  <si>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</si>
  <si>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</si>
  <si>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</si>
  <si>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</si>
  <si>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</si>
  <si>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</si>
  <si>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</si>
  <si>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</si>
  <si>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</si>
  <si>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</si>
  <si>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</si>
  <si>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</si>
  <si>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</si>
  <si>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</si>
  <si>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</si>
  <si>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</si>
  <si>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</si>
  <si>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</si>
  <si>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</si>
  <si>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</si>
  <si>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</si>
  <si>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</si>
  <si>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</si>
  <si>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</si>
  <si>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</si>
  <si>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</si>
  <si>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</si>
  <si>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</si>
  <si>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</si>
  <si>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</si>
  <si>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</si>
  <si>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</si>
  <si>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</si>
  <si>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</si>
  <si>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</si>
  <si>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</si>
  <si>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</si>
  <si>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</si>
  <si>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</si>
  <si>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</si>
  <si>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</si>
  <si>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</si>
  <si>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</si>
  <si>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</si>
  <si>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</si>
  <si>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</si>
  <si>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</si>
  <si>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</si>
  <si>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</si>
  <si>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</si>
  <si>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</si>
  <si>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</si>
  <si>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</si>
  <si>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</si>
  <si>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</si>
  <si>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</si>
  <si>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</si>
  <si>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</si>
  <si>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</si>
  <si>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</si>
  <si>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</si>
  <si>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</si>
  <si>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</si>
  <si>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</si>
  <si>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</si>
  <si>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</si>
  <si>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</si>
  <si>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</si>
  <si>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</si>
  <si>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</si>
  <si>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</si>
  <si>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</si>
  <si>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</si>
  <si>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</si>
  <si>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</si>
  <si>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</si>
  <si>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</si>
  <si>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</si>
  <si>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</si>
  <si>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</si>
  <si>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</si>
  <si>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</si>
  <si>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</si>
  <si>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</si>
  <si>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</si>
  <si>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</si>
  <si>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</si>
  <si>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</si>
  <si>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</si>
  <si>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</si>
  <si>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</si>
  <si>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</si>
  <si>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</si>
  <si>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</si>
  <si>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</si>
  <si>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</si>
  <si>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</si>
  <si>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</si>
  <si>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</si>
  <si>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</si>
  <si>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</si>
  <si>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</si>
  <si>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</si>
  <si>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</si>
  <si>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</si>
  <si>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</si>
  <si>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</si>
  <si>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</si>
  <si>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</si>
  <si>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</si>
  <si>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</si>
  <si>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</si>
  <si>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</si>
  <si>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</si>
  <si>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</si>
  <si>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</si>
  <si>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</si>
  <si>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</si>
  <si>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</si>
  <si>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</si>
  <si>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</si>
  <si>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</si>
  <si>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</si>
  <si>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</si>
  <si>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</si>
  <si>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</si>
  <si>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</si>
  <si>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</si>
  <si>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</si>
  <si>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</si>
  <si>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</si>
  <si>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</si>
  <si>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</si>
  <si>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</si>
  <si>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</si>
  <si>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</si>
  <si>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</si>
  <si>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</si>
  <si>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</si>
  <si>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</si>
  <si>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</si>
  <si>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</si>
  <si>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</si>
  <si>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</si>
  <si>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</si>
  <si>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</si>
  <si>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</si>
  <si>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</si>
  <si>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</si>
  <si>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</si>
  <si>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</si>
  <si>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</si>
  <si>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</si>
  <si>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</si>
  <si>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</si>
  <si>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</si>
  <si>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</si>
  <si>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</si>
  <si>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</si>
  <si>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</si>
  <si>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</si>
  <si>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</si>
  <si>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</si>
  <si>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</si>
  <si>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</si>
  <si>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</si>
  <si>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</si>
  <si>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</si>
  <si>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</si>
  <si>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</si>
  <si>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</si>
  <si>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</si>
  <si>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</si>
  <si>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</si>
  <si>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</si>
  <si>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</si>
  <si>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</si>
  <si>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</si>
  <si>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</si>
  <si>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</si>
  <si>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</si>
  <si>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</si>
  <si>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</si>
  <si>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</si>
  <si>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</si>
  <si>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</si>
  <si>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</si>
  <si>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</si>
  <si>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</si>
  <si>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</si>
  <si>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</si>
  <si>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</si>
  <si>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</si>
  <si>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</si>
  <si>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</si>
  <si>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</si>
  <si>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</si>
  <si>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</si>
  <si>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</si>
  <si>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</si>
  <si>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</si>
  <si>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</si>
  <si>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</si>
  <si>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</si>
  <si>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</si>
  <si>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</si>
  <si>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</si>
  <si>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</si>
  <si>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</si>
  <si>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</si>
  <si>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</si>
  <si>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</si>
  <si>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</si>
  <si>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</si>
  <si>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</si>
  <si>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</si>
  <si>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</si>
  <si>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</si>
  <si>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</si>
  <si>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</si>
  <si>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</si>
  <si>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</si>
  <si>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</si>
  <si>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</si>
  <si>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</si>
  <si>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</si>
  <si>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</si>
  <si>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</si>
  <si>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</si>
  <si>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</si>
  <si>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</si>
  <si>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</si>
  <si>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</si>
  <si>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</si>
  <si>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</si>
  <si>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</si>
  <si>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</si>
  <si>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</si>
  <si>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</si>
  <si>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</si>
  <si>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</si>
  <si>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</si>
  <si>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</si>
  <si>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</si>
  <si>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</si>
  <si>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</si>
  <si>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</si>
  <si>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</si>
  <si>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</si>
  <si>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</si>
  <si>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</si>
  <si>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</si>
  <si>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</si>
  <si>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</si>
  <si>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</si>
  <si>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</si>
  <si>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</si>
  <si>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</si>
  <si>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</si>
  <si>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</si>
  <si>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</si>
  <si>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</si>
  <si>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</si>
  <si>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</si>
  <si>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</si>
  <si>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</si>
  <si>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</si>
  <si>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</si>
  <si>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</si>
  <si>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</si>
  <si>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</si>
  <si>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</si>
  <si>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</si>
  <si>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</si>
  <si>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</si>
  <si>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</si>
  <si>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</si>
  <si>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</si>
  <si>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</si>
  <si>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</si>
  <si>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</si>
  <si>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</si>
  <si>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</si>
  <si>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</si>
  <si>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</si>
  <si>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</si>
  <si>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</si>
  <si>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</si>
  <si>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</si>
  <si>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</si>
  <si>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</si>
  <si>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</si>
  <si>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</si>
  <si>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</si>
  <si>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</si>
  <si>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</si>
  <si>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</si>
  <si>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</si>
  <si>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</si>
  <si>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</si>
  <si>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</si>
  <si>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</si>
  <si>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</si>
  <si>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</si>
  <si>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</si>
  <si>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</si>
  <si>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</si>
  <si>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</si>
  <si>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</si>
  <si>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</si>
  <si>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</si>
  <si>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</si>
  <si>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</si>
  <si>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</si>
  <si>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</si>
  <si>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</si>
  <si>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</si>
  <si>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</si>
  <si>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</si>
  <si>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</si>
  <si>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</si>
  <si>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</si>
  <si>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</si>
  <si>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</si>
  <si>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</si>
  <si>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</si>
  <si>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</si>
  <si>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</si>
  <si>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</si>
  <si>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</si>
  <si>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</si>
  <si>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</si>
  <si>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</si>
  <si>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</si>
  <si>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</si>
  <si>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</si>
  <si>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</si>
  <si>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</si>
  <si>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</si>
  <si>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</si>
  <si>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</si>
  <si>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</si>
  <si>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</si>
  <si>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</si>
  <si>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</si>
  <si>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</si>
  <si>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</si>
  <si>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</si>
  <si>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</si>
  <si>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</si>
  <si>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</si>
  <si>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</si>
  <si>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</si>
  <si>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</si>
  <si>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</si>
  <si>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</si>
  <si>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</si>
  <si>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</si>
  <si>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</si>
  <si>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</si>
  <si>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</si>
  <si>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</si>
  <si>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</si>
  <si>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</si>
  <si>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</si>
  <si>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</si>
  <si>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</si>
  <si>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</si>
  <si>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</si>
  <si>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</si>
  <si>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</si>
  <si>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</si>
  <si>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</si>
  <si>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</si>
  <si>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</si>
  <si>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</si>
  <si>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</si>
  <si>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</si>
  <si>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</si>
  <si>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</si>
  <si>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</si>
  <si>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</si>
  <si>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</si>
  <si>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</si>
  <si>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</si>
  <si>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</si>
  <si>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</si>
  <si>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</si>
  <si>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</si>
  <si>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</si>
  <si>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</si>
  <si>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</si>
  <si>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</si>
  <si>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</si>
  <si>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</si>
  <si>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</si>
  <si>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</si>
  <si>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</si>
  <si>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</si>
  <si>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</si>
  <si>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</si>
  <si>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</si>
  <si>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</si>
  <si>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</si>
  <si>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</si>
  <si>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</si>
  <si>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</si>
  <si>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</si>
  <si>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</si>
  <si>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</si>
  <si>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</si>
  <si>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</si>
  <si>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</si>
  <si>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</si>
  <si>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</si>
  <si>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</si>
  <si>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</si>
  <si>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</si>
  <si>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</si>
  <si>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</si>
  <si>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</si>
  <si>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</si>
  <si>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</si>
  <si>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</si>
  <si>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</si>
  <si>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</si>
  <si>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</si>
  <si>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</si>
  <si>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</si>
  <si>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</si>
  <si>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</si>
  <si>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</si>
  <si>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</si>
  <si>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</si>
  <si>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</si>
  <si>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</si>
  <si>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</si>
  <si>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</si>
  <si>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</si>
  <si>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</si>
  <si>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</si>
  <si>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</si>
  <si>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</si>
  <si>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</si>
  <si>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</si>
  <si>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</si>
  <si>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</si>
  <si>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</si>
  <si>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</si>
  <si>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</si>
  <si>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</si>
  <si>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</si>
  <si>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</si>
  <si>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</si>
  <si>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</si>
  <si>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</si>
  <si>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</si>
  <si>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</si>
  <si>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</si>
  <si>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</si>
  <si>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</si>
  <si>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</si>
  <si>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</si>
  <si>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</si>
  <si>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</si>
  <si>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</si>
  <si>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</si>
  <si>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</si>
  <si>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</si>
  <si>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</si>
  <si>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</si>
  <si>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</si>
  <si>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</si>
  <si>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</si>
  <si>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</si>
  <si>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</si>
  <si>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</si>
  <si>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</si>
  <si>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</si>
  <si>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</si>
  <si>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</si>
  <si>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</si>
  <si>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</si>
  <si>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</si>
  <si>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</si>
  <si>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</si>
  <si>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</si>
  <si>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</si>
  <si>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</si>
  <si>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</si>
  <si>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</si>
  <si>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</si>
  <si>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</si>
  <si>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</si>
  <si>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</si>
  <si>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</si>
  <si>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</si>
  <si>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</si>
  <si>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</si>
  <si>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</si>
  <si>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</si>
  <si>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</si>
  <si>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</si>
  <si>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</si>
  <si>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</si>
  <si>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</si>
  <si>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</si>
  <si>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</si>
  <si>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</si>
  <si>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</si>
  <si>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</si>
  <si>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</si>
  <si>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</si>
  <si>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</si>
  <si>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</si>
  <si>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</si>
  <si>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</si>
  <si>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</si>
  <si>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</si>
  <si>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</si>
  <si>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</si>
  <si>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</si>
  <si>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</si>
  <si>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</si>
  <si>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</si>
  <si>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</si>
  <si>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</si>
  <si>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</si>
  <si>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</si>
  <si>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</si>
  <si>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</si>
  <si>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</si>
  <si>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</si>
  <si>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</si>
  <si>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</si>
  <si>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</si>
  <si>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</si>
  <si>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</si>
  <si>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</si>
  <si>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</si>
  <si>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</si>
  <si>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</si>
  <si>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</si>
  <si>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</si>
  <si>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</si>
  <si>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</si>
  <si>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</si>
  <si>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</si>
  <si>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</si>
  <si>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</si>
  <si>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</si>
  <si>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</si>
  <si>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</si>
  <si>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</si>
  <si>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</si>
  <si>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</si>
  <si>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</si>
  <si>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</si>
  <si>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</si>
  <si>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</si>
  <si>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</si>
  <si>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</si>
  <si>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</si>
  <si>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</si>
  <si>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</si>
  <si>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</si>
  <si>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</si>
  <si>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</si>
  <si>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</si>
  <si>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</si>
  <si>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</si>
  <si>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</si>
  <si>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</si>
  <si>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</si>
  <si>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</si>
  <si>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</si>
  <si>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</si>
  <si>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</si>
  <si>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</si>
  <si>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</si>
  <si>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</si>
  <si>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</si>
  <si>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</si>
  <si>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</si>
  <si>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</si>
  <si>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</si>
  <si>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</si>
  <si>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</si>
  <si>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</si>
  <si>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</si>
  <si>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</si>
  <si>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</si>
  <si>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</si>
  <si>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</si>
  <si>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</si>
  <si>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</si>
  <si>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</si>
  <si>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</si>
  <si>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</si>
  <si>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</si>
  <si>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</si>
  <si>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</si>
  <si>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</si>
  <si>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</si>
  <si>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</si>
  <si>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</si>
  <si>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</si>
  <si>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</si>
  <si>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</si>
  <si>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</si>
  <si>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</si>
  <si>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</si>
  <si>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</si>
  <si>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</si>
  <si>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</si>
  <si>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</si>
  <si>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</si>
  <si>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</si>
  <si>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</si>
  <si>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</si>
  <si>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</si>
  <si>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</si>
  <si>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</si>
  <si>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</si>
  <si>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</si>
  <si>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</si>
  <si>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</si>
  <si>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</si>
  <si>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</si>
  <si>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</si>
  <si>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</si>
  <si>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</si>
  <si>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</si>
  <si>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</si>
  <si>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</si>
  <si>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</si>
  <si>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</si>
  <si>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</si>
  <si>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</si>
  <si>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</si>
  <si>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</si>
  <si>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</si>
  <si>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</si>
  <si>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</si>
  <si>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</si>
  <si>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</si>
  <si>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</si>
  <si>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</si>
  <si>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</si>
  <si>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</si>
  <si>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</si>
  <si>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</si>
  <si>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</si>
  <si>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</si>
  <si>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</si>
  <si>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</si>
  <si>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</si>
  <si>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</si>
  <si>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</si>
  <si>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</si>
  <si>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</si>
  <si>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</si>
  <si>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</si>
  <si>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</si>
  <si>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</si>
  <si>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</si>
  <si>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</si>
  <si>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</si>
  <si>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</si>
  <si>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</si>
  <si>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</si>
  <si>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</si>
  <si>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</si>
  <si>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</si>
  <si>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</si>
  <si>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</si>
  <si>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</si>
  <si>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</si>
  <si>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</si>
  <si>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</si>
  <si>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</si>
  <si>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</si>
  <si>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</si>
  <si>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</si>
  <si>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</si>
  <si>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</si>
  <si>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</si>
  <si>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</si>
  <si>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</si>
  <si>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</si>
  <si>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</si>
  <si>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</si>
  <si>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</si>
  <si>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</si>
  <si>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</si>
  <si>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</si>
  <si>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</si>
  <si>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</si>
  <si>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</si>
  <si>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</si>
  <si>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</si>
  <si>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</si>
  <si>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</si>
  <si>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</si>
  <si>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</si>
  <si>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</si>
  <si>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</si>
  <si>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</si>
  <si>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</si>
  <si>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</si>
  <si>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</si>
  <si>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</si>
  <si>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</si>
  <si>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</si>
  <si>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</si>
  <si>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</si>
  <si>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</si>
  <si>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</si>
  <si>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</si>
  <si>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</si>
  <si>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</si>
  <si>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</si>
  <si>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</si>
  <si>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</si>
  <si>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</si>
  <si>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</si>
  <si>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</si>
  <si>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</si>
  <si>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</si>
  <si>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</si>
  <si>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</si>
  <si>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</si>
  <si>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</si>
  <si>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</si>
  <si>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</si>
  <si>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</si>
  <si>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</si>
  <si>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</si>
  <si>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</si>
  <si>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</si>
  <si>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</si>
  <si>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</si>
  <si>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</si>
  <si>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</si>
  <si>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</si>
  <si>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</si>
  <si>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</si>
  <si>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</si>
  <si>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</si>
  <si>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</si>
  <si>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</si>
  <si>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</si>
  <si>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</si>
  <si>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</si>
  <si>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</si>
  <si>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</si>
  <si>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</si>
  <si>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</si>
  <si>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</si>
  <si>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</si>
  <si>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</si>
  <si>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</si>
  <si>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</si>
  <si>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</si>
  <si>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</si>
  <si>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</si>
  <si>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</si>
  <si>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</si>
  <si>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</si>
  <si>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</si>
  <si>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</si>
  <si>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</si>
  <si>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</si>
  <si>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</si>
  <si>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</si>
  <si>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</si>
  <si>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</si>
  <si>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</si>
  <si>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</si>
  <si>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</si>
  <si>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</si>
  <si>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</si>
  <si>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</si>
  <si>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</si>
  <si>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</si>
  <si>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</si>
  <si>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</si>
  <si>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</si>
  <si>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</si>
  <si>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</si>
  <si>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</si>
  <si>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</si>
  <si>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</si>
  <si>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</si>
  <si>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</si>
  <si>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</si>
  <si>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</si>
  <si>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</si>
  <si>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</si>
  <si>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</si>
  <si>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</si>
  <si>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</si>
  <si>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</si>
  <si>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</si>
  <si>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</si>
  <si>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</si>
  <si>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</si>
  <si>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</si>
  <si>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</si>
  <si>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</si>
  <si>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</si>
  <si>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</si>
  <si>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</si>
  <si>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</si>
  <si>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</si>
  <si>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</si>
  <si>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</si>
  <si>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</si>
  <si>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</si>
  <si>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</si>
  <si>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</si>
  <si>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</si>
  <si>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</si>
  <si>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</si>
  <si>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</si>
  <si>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</si>
  <si>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</si>
  <si>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</si>
  <si>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</si>
  <si>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</si>
  <si>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</si>
  <si>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</si>
  <si>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</si>
  <si>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</si>
  <si>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</si>
  <si>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</si>
  <si>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</si>
  <si>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</si>
  <si>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</si>
  <si>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</si>
  <si>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</si>
  <si>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</si>
  <si>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</si>
  <si>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</si>
  <si>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</si>
  <si>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</si>
  <si>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</si>
  <si>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</si>
  <si>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</si>
  <si>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</si>
  <si>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</si>
  <si>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</si>
  <si>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</si>
  <si>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</si>
  <si>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</si>
  <si>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</si>
  <si>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</si>
  <si>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</si>
  <si>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</si>
  <si>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</si>
  <si>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</si>
  <si>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</si>
  <si>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</si>
  <si>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</si>
  <si>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</si>
  <si>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</si>
  <si>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</si>
  <si>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</si>
  <si>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</si>
  <si>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</si>
  <si>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</si>
  <si>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</si>
  <si>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</si>
  <si>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</si>
  <si>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</si>
  <si>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</si>
  <si>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</si>
  <si>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</si>
  <si>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</si>
  <si>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</si>
  <si>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</si>
  <si>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</si>
  <si>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</si>
  <si>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</si>
  <si>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</si>
  <si>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</si>
  <si>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</si>
  <si>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</si>
  <si>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</si>
  <si>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</si>
  <si>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</si>
  <si>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</si>
  <si>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</si>
  <si>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</si>
  <si>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</si>
  <si>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</si>
  <si>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</si>
  <si>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</si>
  <si>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</si>
  <si>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</si>
  <si>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</si>
  <si>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</si>
  <si>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</si>
  <si>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</si>
  <si>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</si>
  <si>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</si>
  <si>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</si>
  <si>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</si>
  <si>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</si>
  <si>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</si>
  <si>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</si>
  <si>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</si>
  <si>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</si>
  <si>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</si>
  <si>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</si>
  <si>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</si>
  <si>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</si>
  <si>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</si>
  <si>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</si>
  <si>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</si>
  <si>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</si>
  <si>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</si>
  <si>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</si>
  <si>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</si>
  <si>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</si>
  <si>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</si>
  <si>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</si>
  <si>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</si>
  <si>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</si>
  <si>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</si>
  <si>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</si>
  <si>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</si>
  <si>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</si>
  <si>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</si>
  <si>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</si>
  <si>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</si>
  <si>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</si>
  <si>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</si>
  <si>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</si>
  <si>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</si>
  <si>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</si>
  <si>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</si>
  <si>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</si>
  <si>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</si>
  <si>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</si>
  <si>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</si>
  <si>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</si>
  <si>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</si>
  <si>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</si>
  <si>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</si>
  <si>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</si>
  <si>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</si>
  <si>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</si>
  <si>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</si>
  <si>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</si>
  <si>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</si>
  <si>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</si>
  <si>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</si>
  <si>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</si>
  <si>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</si>
  <si>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</si>
  <si>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</si>
  <si>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</si>
  <si>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</si>
  <si>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</si>
  <si>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</si>
  <si>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</si>
  <si>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</si>
  <si>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</si>
  <si>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</si>
  <si>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</si>
  <si>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</si>
  <si>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</si>
  <si>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</si>
  <si>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</si>
  <si>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</si>
  <si>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</si>
  <si>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</si>
  <si>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</si>
  <si>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</si>
  <si>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</si>
  <si>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</si>
  <si>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</si>
  <si>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</si>
  <si>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</si>
  <si>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</si>
  <si>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</si>
  <si>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</si>
  <si>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</si>
  <si>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</si>
  <si>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</si>
  <si>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</si>
  <si>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</si>
  <si>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</si>
  <si>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</si>
  <si>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</si>
  <si>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</si>
  <si>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</si>
  <si>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</si>
  <si>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</si>
  <si>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</si>
  <si>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</si>
  <si>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</si>
  <si>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</si>
  <si>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</si>
  <si>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</si>
  <si>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</si>
  <si>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</si>
  <si>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</si>
  <si>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</si>
  <si>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</si>
  <si>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</si>
  <si>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</si>
  <si>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</si>
  <si>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</si>
  <si>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</si>
  <si>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</si>
  <si>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</si>
  <si>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</si>
  <si>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</si>
  <si>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</si>
  <si>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</si>
  <si>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</si>
  <si>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</si>
  <si>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</si>
  <si>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</si>
  <si>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</si>
  <si>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</si>
  <si>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</si>
  <si>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</si>
  <si>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</si>
  <si>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</si>
  <si>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</si>
  <si>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</si>
  <si>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</si>
  <si>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</si>
  <si>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</si>
  <si>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</si>
  <si>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</si>
  <si>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</si>
  <si>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</si>
  <si>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</si>
  <si>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</si>
  <si>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</si>
  <si>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</si>
  <si>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</si>
  <si>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</si>
  <si>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</si>
  <si>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</si>
  <si>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</si>
  <si>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</si>
  <si>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</si>
  <si>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</si>
  <si>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</si>
  <si>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</si>
  <si>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</si>
  <si>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</si>
  <si>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</si>
  <si>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</si>
  <si>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</si>
  <si>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</si>
  <si>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</si>
  <si>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</si>
  <si>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</si>
  <si>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</si>
  <si>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</si>
  <si>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</si>
  <si>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</si>
  <si>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</si>
  <si>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</si>
  <si>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</si>
  <si>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</si>
  <si>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</si>
  <si>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</si>
  <si>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</si>
  <si>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</si>
  <si>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</si>
  <si>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</si>
  <si>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</si>
  <si>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</si>
  <si>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</si>
  <si>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</si>
  <si>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</si>
  <si>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</si>
  <si>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</si>
  <si>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</si>
  <si>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</si>
  <si>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</si>
  <si>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</si>
  <si>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</si>
  <si>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</si>
  <si>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</si>
  <si>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</si>
  <si>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</si>
  <si>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</si>
  <si>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</si>
  <si>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</si>
  <si>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</si>
  <si>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</si>
  <si>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</si>
  <si>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</si>
  <si>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</si>
  <si>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</si>
  <si>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</si>
  <si>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</si>
  <si>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</si>
  <si>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</si>
  <si>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</si>
  <si>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</si>
  <si>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</si>
  <si>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</si>
  <si>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</si>
  <si>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</si>
  <si>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</si>
  <si>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</si>
  <si>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</si>
  <si>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</si>
  <si>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</si>
  <si>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</si>
  <si>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</si>
  <si>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</si>
  <si>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</si>
  <si>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</si>
  <si>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</si>
  <si>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</si>
  <si>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</si>
  <si>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</si>
  <si>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</si>
  <si>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</si>
  <si>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</si>
  <si>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</si>
  <si>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</si>
  <si>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</si>
  <si>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</si>
  <si>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</si>
  <si>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</si>
  <si>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</si>
  <si>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</si>
  <si>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</si>
  <si>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</si>
  <si>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</si>
  <si>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</si>
  <si>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</si>
  <si>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</si>
  <si>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</si>
  <si>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</si>
  <si>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</si>
  <si>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</si>
  <si>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</si>
  <si>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</si>
  <si>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</si>
  <si>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</si>
  <si>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</si>
  <si>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</si>
  <si>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</si>
  <si>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</si>
  <si>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</si>
  <si>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</si>
  <si>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</si>
  <si>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</si>
  <si>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</si>
  <si>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</si>
  <si>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</si>
  <si>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</si>
  <si>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</si>
  <si>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</si>
  <si>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</si>
  <si>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</si>
  <si>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</si>
  <si>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</si>
  <si>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</si>
  <si>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</si>
  <si>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</si>
  <si>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</si>
  <si>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</si>
  <si>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</si>
  <si>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</si>
  <si>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</si>
  <si>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</si>
  <si>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</si>
  <si>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</si>
  <si>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</si>
  <si>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</si>
  <si>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</si>
  <si>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</si>
  <si>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</si>
  <si>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</si>
  <si>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</si>
  <si>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</si>
  <si>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</si>
  <si>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</si>
  <si>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</si>
  <si>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</si>
  <si>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</si>
  <si>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</si>
  <si>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</si>
  <si>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</si>
  <si>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</si>
  <si>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</si>
  <si>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</si>
  <si>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</si>
  <si>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</si>
  <si>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</si>
  <si>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</si>
  <si>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</si>
  <si>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</si>
  <si>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</si>
  <si>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</si>
  <si>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</si>
  <si>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</si>
  <si>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</si>
  <si>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</si>
  <si>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</si>
  <si>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</si>
  <si>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</si>
  <si>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</si>
  <si>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</si>
  <si>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</si>
  <si>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</si>
  <si>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</si>
  <si>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</si>
  <si>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</si>
  <si>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</si>
  <si>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</si>
  <si>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</si>
  <si>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</si>
  <si>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</si>
  <si>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</si>
  <si>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</si>
  <si>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</si>
  <si>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</si>
  <si>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</si>
  <si>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</si>
  <si>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</si>
  <si>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</si>
  <si>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</si>
  <si>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</si>
  <si>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</si>
  <si>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</si>
  <si>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</si>
  <si>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</si>
  <si>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</si>
  <si>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</si>
  <si>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</si>
  <si>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</si>
  <si>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</si>
  <si>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</si>
  <si>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</si>
  <si>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</si>
  <si>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</si>
  <si>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</si>
  <si>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</si>
  <si>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</si>
  <si>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</si>
  <si>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</si>
  <si>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</si>
  <si>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</si>
  <si>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</si>
  <si>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</si>
  <si>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</si>
  <si>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</si>
  <si>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</si>
  <si>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</si>
  <si>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</si>
  <si>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</si>
  <si>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</si>
  <si>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</si>
  <si>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</si>
  <si>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</si>
  <si>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</si>
  <si>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</si>
  <si>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</si>
  <si>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</si>
  <si>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</si>
  <si>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</si>
  <si>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</si>
  <si>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</si>
  <si>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</si>
  <si>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</si>
  <si>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</si>
  <si>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</si>
  <si>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</si>
  <si>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</si>
  <si>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</si>
  <si>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</si>
  <si>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</si>
  <si>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</si>
  <si>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</si>
  <si>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</si>
  <si>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</si>
  <si>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</si>
  <si>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</si>
  <si>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</si>
  <si>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</si>
  <si>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</si>
  <si>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</si>
  <si>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</si>
  <si>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</si>
  <si>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</si>
  <si>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</si>
  <si>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</si>
  <si>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</si>
  <si>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</si>
  <si>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</si>
  <si>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</si>
  <si>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</si>
  <si>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</si>
  <si>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</si>
  <si>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</si>
  <si>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</si>
  <si>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</si>
  <si>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</si>
  <si>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</si>
  <si>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</si>
  <si>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</si>
  <si>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</si>
  <si>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</si>
  <si>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</si>
  <si>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</si>
  <si>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</si>
  <si>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</si>
  <si>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</si>
  <si>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</si>
  <si>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</si>
  <si>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</si>
  <si>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</si>
  <si>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</si>
  <si>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</si>
  <si>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</si>
  <si>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</si>
  <si>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</si>
  <si>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</si>
  <si>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</si>
  <si>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</si>
  <si>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</si>
  <si>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</si>
  <si>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</si>
  <si>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</si>
  <si>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</si>
  <si>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</si>
  <si>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</si>
  <si>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</si>
  <si>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</si>
  <si>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</si>
  <si>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</si>
  <si>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</si>
  <si>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</si>
  <si>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</si>
  <si>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</si>
  <si>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</si>
  <si>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</si>
  <si>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</si>
  <si>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</si>
  <si>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</si>
  <si>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</si>
  <si>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</si>
  <si>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</si>
  <si>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</si>
  <si>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</si>
  <si>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</si>
  <si>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</si>
  <si>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</si>
  <si>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</si>
  <si>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</si>
  <si>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</si>
  <si>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</si>
  <si>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</si>
  <si>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</si>
  <si>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</si>
  <si>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</si>
  <si>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</si>
  <si>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</si>
  <si>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</si>
  <si>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</si>
  <si>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</si>
  <si>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</si>
  <si>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</si>
  <si>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</si>
  <si>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</si>
  <si>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</si>
  <si>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</si>
  <si>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</si>
  <si>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</si>
  <si>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</si>
  <si>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</si>
  <si>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</si>
  <si>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</si>
  <si>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</si>
  <si>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</si>
  <si>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</si>
  <si>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</si>
  <si>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</si>
  <si>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</si>
  <si>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</si>
  <si>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</si>
  <si>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</si>
  <si>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</si>
  <si>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</si>
  <si>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</si>
  <si>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</si>
  <si>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</si>
  <si>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</si>
  <si>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</si>
  <si>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</si>
  <si>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</si>
  <si>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</si>
  <si>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</si>
  <si>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</si>
  <si>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</si>
  <si>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</si>
  <si>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</si>
  <si>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</si>
  <si>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</si>
  <si>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</si>
  <si>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</si>
  <si>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</si>
  <si>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</si>
  <si>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</si>
  <si>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</si>
  <si>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</si>
  <si>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</si>
  <si>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</si>
  <si>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</si>
  <si>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</si>
  <si>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</si>
  <si>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</si>
  <si>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</si>
  <si>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</si>
  <si>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</si>
  <si>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</si>
  <si>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</si>
  <si>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</si>
  <si>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</si>
  <si>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</si>
  <si>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</si>
  <si>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</si>
  <si>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</si>
  <si>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</si>
  <si>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</si>
  <si>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</si>
  <si>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</si>
  <si>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</si>
  <si>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</si>
  <si>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</si>
  <si>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</si>
  <si>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</si>
  <si>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</si>
  <si>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</si>
  <si>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</si>
  <si>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</si>
  <si>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</si>
  <si>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</si>
  <si>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</si>
  <si>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</si>
  <si>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</si>
  <si>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</si>
  <si>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</si>
  <si>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</si>
  <si>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</si>
  <si>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</si>
  <si>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</si>
  <si>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</si>
  <si>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</si>
  <si>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</si>
  <si>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</si>
  <si>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</si>
  <si>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</si>
  <si>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</si>
  <si>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</si>
  <si>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</si>
  <si>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</si>
  <si>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</si>
  <si>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</si>
  <si>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</si>
  <si>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</si>
  <si>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</si>
  <si>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</si>
  <si>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</si>
  <si>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</si>
  <si>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</si>
  <si>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</si>
  <si>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</si>
  <si>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</si>
  <si>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</si>
  <si>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</si>
  <si>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</si>
  <si>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</si>
  <si>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</si>
  <si>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</si>
  <si>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</si>
  <si>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</si>
  <si>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</si>
  <si>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</si>
  <si>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</si>
  <si>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</si>
  <si>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</si>
  <si>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</si>
  <si>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</si>
  <si>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</si>
  <si>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</si>
  <si>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</si>
  <si>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</si>
  <si>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</si>
  <si>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</si>
  <si>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</si>
  <si>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</si>
  <si>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</si>
  <si>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</si>
  <si>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</si>
  <si>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</si>
  <si>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</si>
  <si>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</si>
  <si>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</si>
  <si>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</si>
  <si>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</si>
  <si>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</si>
  <si>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</si>
  <si>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</si>
  <si>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</si>
  <si>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</si>
  <si>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</si>
  <si>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</si>
  <si>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</si>
  <si>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</si>
  <si>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</si>
  <si>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</si>
  <si>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</si>
  <si>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</si>
  <si>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</si>
  <si>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</si>
  <si>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</si>
  <si>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</si>
  <si>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</si>
  <si>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</si>
  <si>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</si>
  <si>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</si>
  <si>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</si>
  <si>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</si>
  <si>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</si>
  <si>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</si>
  <si>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</si>
  <si>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</si>
  <si>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</si>
  <si>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</si>
  <si>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</si>
  <si>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</si>
  <si>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</si>
  <si>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</si>
  <si>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</si>
  <si>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</si>
  <si>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</si>
  <si>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</si>
  <si>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</si>
  <si>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</si>
  <si>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</si>
  <si>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</si>
  <si>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</si>
  <si>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</si>
  <si>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</si>
  <si>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</si>
  <si>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</si>
  <si>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</si>
  <si>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</si>
  <si>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</si>
  <si>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</si>
  <si>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</si>
  <si>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</si>
  <si>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</si>
  <si>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</si>
  <si>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</si>
  <si>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</si>
  <si>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</si>
  <si>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</si>
  <si>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</si>
  <si>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</si>
  <si>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</si>
  <si>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</si>
  <si>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</si>
  <si>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</si>
  <si>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</si>
  <si>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</si>
  <si>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</si>
  <si>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</si>
  <si>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</si>
  <si>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</si>
  <si>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</si>
  <si>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</si>
  <si>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</si>
  <si>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</si>
  <si>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</si>
  <si>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</si>
  <si>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</si>
  <si>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</si>
  <si>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</si>
  <si>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</si>
  <si>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</si>
  <si>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</si>
  <si>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</si>
  <si>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</si>
  <si>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</si>
  <si>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</si>
  <si>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</si>
  <si>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</si>
  <si>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</si>
  <si>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</si>
  <si>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</si>
  <si>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</si>
  <si>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</si>
  <si>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</si>
  <si>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</si>
  <si>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</si>
  <si>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</si>
  <si>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</si>
  <si>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</si>
  <si>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</si>
  <si>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</si>
  <si>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</si>
  <si>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</si>
  <si>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</si>
  <si>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</si>
  <si>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</si>
  <si>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</si>
  <si>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</si>
  <si>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</si>
  <si>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</si>
  <si>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</si>
  <si>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</si>
  <si>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</si>
  <si>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</si>
  <si>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</si>
  <si>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</si>
  <si>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</si>
  <si>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</si>
  <si>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</si>
  <si>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</si>
  <si>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</si>
  <si>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</si>
  <si>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</si>
  <si>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</si>
  <si>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</si>
  <si>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</si>
  <si>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</si>
  <si>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</si>
  <si>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</si>
  <si>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</si>
  <si>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</si>
  <si>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</si>
  <si>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</si>
  <si>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</si>
  <si>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</si>
  <si>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</si>
  <si>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</si>
  <si>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</si>
  <si>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</si>
  <si>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</si>
  <si>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</si>
  <si>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</si>
  <si>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</si>
  <si>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</si>
  <si>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</si>
  <si>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</si>
  <si>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</si>
  <si>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</si>
  <si>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</si>
  <si>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</si>
  <si>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</si>
  <si>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</si>
  <si>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</si>
  <si>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</si>
  <si>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</si>
  <si>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</si>
  <si>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</si>
  <si>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</si>
  <si>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</si>
  <si>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</si>
  <si>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</si>
  <si>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</si>
  <si>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</si>
  <si>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</si>
  <si>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</si>
  <si>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</si>
  <si>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</si>
  <si>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</si>
  <si>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</si>
  <si>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</si>
  <si>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</si>
  <si>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</si>
  <si>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</si>
  <si>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</si>
  <si>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</si>
  <si>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</si>
  <si>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</si>
  <si>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</si>
  <si>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</si>
  <si>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</si>
  <si>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</si>
  <si>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</si>
  <si>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</si>
  <si>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</si>
  <si>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</si>
  <si>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</si>
  <si>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</si>
  <si>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</si>
  <si>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</si>
  <si>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</si>
  <si>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</si>
  <si>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</si>
  <si>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</si>
  <si>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</si>
  <si>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</si>
  <si>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</si>
  <si>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</si>
  <si>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</si>
  <si>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</si>
  <si>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</si>
  <si>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</si>
  <si>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</si>
  <si>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</si>
  <si>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</si>
  <si>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</si>
  <si>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</si>
  <si>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</si>
  <si>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</si>
  <si>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</si>
  <si>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</si>
  <si>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</si>
  <si>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</si>
  <si>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</si>
  <si>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</si>
  <si>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</si>
  <si>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</si>
  <si>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</si>
  <si>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</si>
  <si>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</si>
  <si>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</si>
  <si>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</si>
  <si>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</si>
  <si>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</si>
  <si>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</si>
  <si>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</si>
  <si>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</si>
  <si>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</si>
  <si>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</si>
  <si>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</si>
  <si>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</si>
  <si>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</si>
  <si>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</si>
  <si>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</si>
  <si>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</si>
  <si>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</si>
  <si>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</si>
  <si>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</si>
  <si>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</si>
  <si>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</si>
  <si>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</si>
  <si>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</si>
  <si>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</si>
  <si>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</si>
  <si>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</si>
  <si>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</si>
  <si>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</si>
  <si>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</si>
  <si>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</si>
  <si>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</si>
  <si>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</si>
  <si>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</si>
  <si>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</si>
  <si>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</si>
  <si>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</si>
  <si>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</si>
  <si>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</si>
  <si>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</si>
  <si>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</si>
  <si>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</si>
  <si>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</si>
  <si>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</si>
  <si>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</si>
  <si>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</si>
  <si>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</si>
  <si>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</si>
  <si>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</si>
  <si>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</si>
  <si>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</si>
  <si>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</si>
  <si>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</si>
  <si>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</si>
  <si>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</si>
  <si>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</si>
  <si>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</si>
  <si>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</si>
  <si>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</si>
  <si>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</si>
  <si>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</si>
  <si>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</si>
  <si>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</si>
  <si>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</si>
  <si>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</si>
  <si>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</si>
  <si>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</si>
  <si>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</si>
  <si>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</si>
  <si>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</si>
  <si>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</si>
  <si>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</si>
  <si>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</si>
  <si>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</si>
  <si>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</si>
  <si>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</si>
  <si>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</si>
  <si>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</si>
  <si>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</si>
  <si>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</si>
  <si>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</si>
  <si>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</si>
  <si>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</si>
  <si>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</si>
  <si>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</si>
  <si>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</si>
  <si>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</si>
  <si>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</si>
  <si>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</si>
  <si>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</si>
  <si>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</si>
  <si>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</si>
  <si>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</si>
  <si>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</si>
  <si>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</si>
  <si>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</si>
  <si>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</si>
  <si>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</si>
  <si>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</si>
  <si>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</si>
  <si>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</si>
  <si>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</si>
  <si>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</si>
  <si>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</si>
  <si>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</si>
  <si>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</si>
  <si>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</si>
  <si>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</si>
  <si>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</si>
  <si>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</si>
  <si>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</si>
  <si>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</si>
  <si>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</si>
  <si>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</si>
  <si>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</si>
  <si>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</si>
  <si>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</si>
  <si>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</si>
  <si>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</si>
  <si>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</si>
  <si>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</si>
  <si>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</si>
  <si>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</si>
  <si>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</si>
  <si>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</si>
  <si>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</si>
  <si>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</si>
  <si>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</si>
  <si>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</si>
  <si>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</si>
  <si>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</si>
  <si>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</si>
  <si>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</si>
  <si>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</si>
  <si>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</si>
  <si>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</si>
  <si>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</si>
  <si>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</si>
  <si>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</si>
  <si>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</si>
  <si>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</si>
  <si>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</si>
  <si>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</si>
  <si>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</si>
  <si>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</si>
  <si>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</si>
  <si>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</si>
  <si>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</si>
  <si>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</si>
  <si>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</si>
  <si>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</si>
  <si>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</si>
  <si>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</si>
  <si>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</si>
  <si>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</si>
  <si>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</si>
  <si>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</si>
  <si>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</si>
  <si>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</si>
  <si>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</si>
  <si>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</si>
  <si>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</si>
  <si>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</si>
  <si>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</si>
  <si>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</si>
  <si>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</si>
  <si>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</si>
  <si>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</si>
  <si>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</si>
  <si>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</si>
  <si>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</si>
  <si>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</si>
  <si>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</si>
  <si>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</si>
  <si>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</si>
  <si>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</si>
  <si>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</si>
  <si>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</si>
  <si>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</si>
  <si>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</si>
  <si>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</si>
  <si>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</si>
  <si>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</si>
  <si>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</si>
  <si>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</si>
  <si>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</si>
  <si>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</si>
  <si>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</si>
  <si>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</si>
  <si>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</si>
  <si>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</si>
  <si>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</si>
  <si>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</si>
  <si>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</si>
  <si>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</si>
  <si>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</si>
  <si>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</si>
  <si>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</si>
  <si>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</si>
  <si>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</si>
  <si>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</si>
  <si>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</si>
  <si>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</si>
  <si>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</si>
  <si>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</si>
  <si>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</si>
  <si>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</si>
  <si>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</si>
  <si>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</si>
  <si>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</si>
  <si>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</si>
  <si>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</si>
  <si>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</si>
  <si>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</si>
  <si>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</si>
  <si>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</si>
  <si>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</si>
  <si>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</si>
  <si>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</si>
  <si>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</si>
  <si>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</si>
  <si>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</si>
  <si>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</si>
  <si>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</si>
  <si>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</si>
  <si>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</si>
  <si>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</si>
  <si>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</si>
  <si>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</si>
  <si>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</si>
  <si>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</si>
  <si>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</si>
  <si>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</si>
  <si>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</si>
  <si>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</si>
  <si>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</si>
  <si>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</si>
  <si>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</si>
  <si>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</si>
  <si>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</si>
  <si>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</si>
  <si>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</si>
  <si>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</si>
  <si>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</si>
  <si>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</si>
  <si>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</si>
  <si>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</si>
  <si>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</si>
  <si>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</si>
  <si>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</si>
  <si>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</si>
  <si>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</si>
  <si>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</si>
  <si>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</si>
  <si>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</si>
  <si>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</si>
  <si>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</si>
  <si>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</si>
  <si>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</si>
  <si>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</si>
  <si>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</si>
  <si>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</si>
  <si>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</si>
  <si>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</si>
  <si>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</si>
  <si>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</si>
  <si>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</si>
  <si>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</si>
  <si>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</si>
  <si>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</si>
  <si>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</si>
  <si>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</si>
  <si>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</si>
  <si>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</si>
  <si>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</si>
  <si>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</si>
  <si>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</si>
  <si>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</si>
  <si>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</si>
  <si>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</si>
  <si>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</si>
  <si>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</si>
  <si>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</si>
  <si>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</si>
  <si>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</si>
  <si>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</si>
  <si>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</si>
  <si>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</si>
  <si>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</si>
  <si>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</si>
  <si>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</si>
  <si>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</si>
  <si>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</si>
  <si>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</si>
  <si>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</si>
  <si>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</si>
  <si>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</si>
  <si>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</si>
  <si>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</si>
  <si>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</si>
  <si>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</si>
  <si>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</si>
  <si>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</si>
  <si>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</si>
  <si>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</si>
  <si>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</si>
  <si>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</si>
  <si>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</si>
  <si>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</si>
  <si>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</si>
  <si>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</si>
  <si>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</si>
  <si>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</si>
  <si>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</si>
  <si>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</si>
  <si>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</si>
  <si>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</si>
  <si>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</si>
  <si>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</si>
  <si>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</si>
  <si>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</si>
  <si>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</si>
  <si>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</si>
  <si>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</si>
  <si>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</si>
  <si>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</si>
  <si>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</si>
  <si>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</si>
  <si>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</si>
  <si>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</si>
  <si>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</si>
  <si>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</si>
  <si>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</si>
  <si>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</si>
  <si>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</si>
  <si>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</si>
  <si>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</si>
  <si>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</si>
  <si>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</si>
  <si>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</si>
  <si>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</si>
  <si>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</si>
  <si>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</si>
  <si>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</si>
  <si>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</si>
  <si>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</si>
  <si>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</si>
  <si>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</si>
  <si>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</si>
  <si>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</si>
  <si>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</si>
  <si>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</si>
  <si>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</si>
  <si>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</si>
  <si>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</si>
  <si>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</si>
  <si>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</si>
  <si>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</si>
  <si>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</si>
  <si>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</si>
  <si>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</si>
  <si>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</si>
  <si>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</si>
  <si>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</si>
  <si>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</si>
  <si>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</si>
  <si>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</si>
  <si>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</si>
  <si>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</si>
  <si>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</si>
  <si>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</si>
  <si>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</si>
  <si>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</si>
  <si>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</si>
  <si>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</si>
  <si>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</si>
  <si>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</si>
  <si>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</si>
  <si>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</si>
  <si>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</si>
  <si>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</si>
  <si>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</si>
  <si>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</si>
  <si>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</si>
  <si>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</si>
  <si>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</si>
  <si>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</si>
  <si>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</si>
  <si>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</si>
  <si>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</si>
  <si>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</si>
  <si>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</si>
  <si>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</si>
  <si>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</si>
  <si>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</si>
  <si>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</si>
  <si>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</si>
  <si>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</si>
  <si>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</si>
  <si>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</si>
  <si>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</si>
  <si>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</si>
  <si>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</si>
  <si>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</si>
  <si>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</si>
  <si>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</si>
  <si>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</si>
  <si>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</si>
  <si>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</si>
  <si>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</si>
  <si>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</si>
  <si>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</si>
  <si>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</si>
  <si>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</si>
  <si>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</si>
  <si>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</si>
  <si>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</si>
  <si>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</si>
  <si>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</si>
  <si>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</si>
  <si>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</si>
  <si>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</si>
  <si>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</si>
  <si>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</si>
  <si>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</si>
  <si>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</si>
  <si>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</si>
  <si>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</si>
  <si>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</si>
  <si>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</si>
  <si>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</si>
  <si>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</si>
  <si>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</si>
  <si>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</si>
  <si>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</si>
  <si>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</si>
  <si>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</si>
  <si>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</si>
  <si>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</si>
  <si>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</si>
  <si>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</si>
  <si>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</si>
  <si>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</si>
  <si>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</si>
  <si>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</si>
  <si>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</si>
  <si>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</si>
  <si>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</si>
  <si>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</si>
  <si>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</si>
  <si>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</si>
  <si>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</si>
  <si>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</si>
  <si>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</si>
  <si>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</si>
  <si>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</si>
  <si>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</si>
  <si>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</si>
  <si>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</si>
  <si>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</si>
  <si>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</si>
  <si>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</si>
  <si>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</si>
  <si>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</si>
  <si>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</si>
  <si>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</si>
  <si>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</si>
  <si>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</si>
  <si>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</si>
  <si>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</si>
  <si>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</si>
  <si>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</si>
  <si>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</si>
  <si>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</si>
  <si>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</si>
  <si>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</si>
  <si>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</si>
  <si>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</si>
  <si>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</si>
  <si>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</si>
  <si>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</si>
  <si>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</si>
  <si>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</si>
  <si>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</si>
  <si>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</si>
  <si>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</si>
  <si>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</si>
  <si>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</si>
  <si>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</si>
  <si>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</si>
  <si>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</si>
  <si>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</si>
  <si>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</si>
  <si>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</si>
  <si>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</si>
  <si>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</si>
  <si>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</si>
  <si>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</si>
  <si>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</si>
  <si>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</si>
  <si>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</si>
  <si>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</si>
  <si>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</si>
  <si>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</si>
  <si>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</si>
  <si>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</si>
  <si>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</si>
  <si>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</si>
  <si>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</si>
  <si>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</si>
  <si>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</si>
  <si>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</si>
  <si>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</si>
  <si>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</si>
  <si>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</si>
  <si>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</si>
  <si>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</si>
  <si>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</si>
  <si>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</si>
  <si>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</si>
  <si>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</si>
  <si>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</si>
  <si>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</si>
  <si>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</si>
  <si>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</si>
  <si>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</si>
  <si>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</si>
  <si>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</si>
  <si>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</si>
  <si>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</si>
  <si>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</si>
  <si>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</si>
  <si>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</si>
  <si>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</si>
  <si>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</si>
  <si>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</si>
  <si>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</si>
  <si>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</si>
  <si>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</si>
  <si>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</si>
  <si>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</si>
  <si>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</si>
  <si>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</si>
  <si>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</si>
  <si>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</si>
  <si>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</si>
  <si>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</si>
  <si>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</si>
  <si>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</si>
  <si>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</si>
  <si>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</si>
  <si>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</si>
  <si>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</si>
  <si>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</si>
  <si>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</si>
  <si>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</si>
  <si>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</si>
  <si>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</si>
  <si>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</si>
  <si>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</si>
  <si>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</si>
  <si>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</si>
  <si>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</si>
  <si>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</si>
  <si>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</si>
  <si>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</si>
  <si>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</si>
  <si>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</si>
  <si>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</si>
  <si>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</si>
  <si>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</si>
  <si>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</si>
  <si>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</si>
  <si>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</si>
  <si>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</si>
  <si>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</si>
  <si>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</si>
  <si>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</si>
  <si>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</si>
  <si>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</si>
  <si>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</si>
  <si>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</si>
  <si>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</si>
  <si>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</si>
  <si>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</si>
  <si>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</si>
  <si>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</si>
  <si>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</si>
  <si>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</si>
  <si>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</si>
  <si>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</si>
  <si>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</si>
  <si>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</si>
  <si>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</si>
  <si>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</si>
  <si>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</si>
  <si>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</si>
  <si>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</si>
  <si>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</si>
  <si>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</si>
  <si>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</si>
  <si>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</si>
  <si>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</si>
  <si>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</si>
  <si>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</si>
  <si>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</si>
  <si>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</si>
  <si>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</si>
  <si>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</si>
  <si>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</si>
  <si>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</si>
  <si>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</si>
  <si>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</si>
  <si>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</si>
  <si>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</si>
  <si>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</si>
  <si>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</si>
  <si>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</si>
  <si>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</si>
  <si>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</si>
  <si>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</si>
  <si>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</si>
  <si>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</si>
  <si>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</si>
  <si>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</si>
  <si>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</si>
  <si>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</si>
  <si>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</si>
  <si>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</si>
  <si>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</si>
  <si>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</si>
  <si>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</si>
  <si>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</si>
  <si>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</si>
  <si>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</si>
  <si>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</si>
  <si>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</si>
  <si>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</si>
  <si>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</si>
  <si>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</si>
  <si>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</si>
  <si>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</si>
  <si>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</si>
  <si>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</si>
  <si>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</si>
  <si>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</si>
  <si>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</si>
  <si>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</si>
  <si>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</si>
  <si>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</si>
  <si>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</si>
  <si>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</si>
  <si>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</si>
  <si>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</si>
  <si>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</si>
  <si>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</si>
  <si>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</si>
  <si>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</si>
  <si>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</si>
  <si>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</si>
  <si>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</si>
  <si>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</si>
  <si>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</si>
  <si>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</si>
  <si>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</si>
  <si>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</si>
  <si>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</si>
  <si>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</si>
  <si>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</si>
  <si>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</si>
  <si>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</si>
  <si>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</si>
  <si>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</si>
  <si>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</si>
  <si>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</si>
  <si>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</si>
  <si>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</si>
  <si>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</si>
  <si>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</si>
  <si>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</si>
  <si>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</si>
  <si>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</si>
  <si>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</si>
  <si>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</si>
  <si>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</si>
  <si>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</si>
  <si>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</si>
  <si>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</si>
  <si>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</si>
  <si>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</si>
  <si>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</si>
  <si>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</si>
  <si>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</si>
  <si>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</si>
  <si>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</si>
  <si>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</si>
  <si>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</si>
  <si>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</si>
  <si>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</si>
  <si>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</si>
  <si>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</si>
  <si>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</si>
  <si>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</si>
  <si>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</si>
  <si>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</si>
  <si>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</si>
  <si>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</si>
  <si>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</si>
  <si>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</si>
  <si>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</si>
  <si>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</si>
  <si>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</si>
  <si>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</si>
  <si>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</si>
  <si>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</si>
  <si>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</si>
  <si>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</si>
  <si>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</si>
  <si>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</si>
  <si>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</si>
  <si>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</si>
  <si>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</si>
  <si>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</si>
  <si>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</si>
  <si>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</si>
  <si>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</si>
  <si>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</si>
  <si>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</si>
  <si>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</si>
  <si>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</si>
  <si>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</si>
  <si>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</si>
  <si>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</si>
  <si>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</si>
  <si>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</si>
  <si>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</si>
  <si>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</si>
  <si>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</si>
  <si>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</si>
  <si>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</si>
  <si>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</si>
  <si>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</si>
  <si>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</si>
  <si>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</si>
  <si>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</si>
  <si>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</si>
  <si>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</si>
  <si>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</si>
  <si>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</si>
  <si>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</si>
  <si>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</si>
  <si>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</si>
  <si>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</si>
  <si>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</si>
  <si>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</si>
  <si>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</si>
  <si>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</si>
  <si>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</si>
  <si>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</si>
  <si>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</si>
  <si>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</si>
  <si>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</si>
  <si>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</si>
  <si>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</si>
  <si>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</si>
  <si>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</si>
  <si>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</si>
  <si>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</si>
  <si>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</si>
  <si>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</si>
  <si>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</si>
  <si>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</si>
  <si>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</si>
  <si>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</si>
  <si>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</si>
  <si>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</si>
  <si>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</si>
  <si>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</si>
  <si>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</si>
  <si>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</si>
  <si>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</si>
  <si>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</si>
  <si>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</si>
  <si>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</si>
  <si>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</si>
  <si>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</si>
  <si>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</si>
  <si>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</si>
  <si>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</si>
  <si>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</si>
  <si>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</si>
  <si>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</si>
  <si>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</si>
  <si>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</si>
  <si>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</si>
  <si>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</si>
  <si>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</si>
  <si>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</si>
  <si>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</si>
  <si>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</si>
  <si>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</si>
  <si>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</si>
  <si>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</si>
  <si>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</si>
  <si>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</si>
  <si>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</si>
  <si>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</si>
  <si>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</si>
  <si>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</si>
  <si>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</si>
  <si>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</si>
  <si>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</si>
  <si>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</si>
  <si>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</si>
  <si>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</si>
  <si>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</si>
  <si>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</si>
  <si>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</si>
  <si>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</si>
  <si>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</si>
  <si>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</si>
  <si>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</si>
  <si>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</si>
  <si>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</si>
  <si>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</si>
  <si>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</si>
  <si>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</si>
  <si>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</si>
  <si>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</si>
  <si>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</si>
  <si>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</si>
  <si>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</si>
  <si>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</si>
  <si>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</si>
  <si>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</si>
  <si>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</si>
  <si>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</si>
  <si>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</si>
  <si>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</si>
  <si>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</si>
  <si>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</si>
  <si>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</si>
  <si>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</si>
  <si>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</si>
  <si>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</si>
  <si>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</si>
  <si>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</si>
  <si>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</si>
  <si>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</si>
  <si>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</si>
  <si>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</si>
  <si>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</si>
  <si>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</si>
  <si>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</si>
  <si>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</si>
  <si>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</si>
  <si>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</si>
  <si>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</si>
  <si>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</si>
  <si>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</si>
  <si>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</si>
  <si>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</si>
  <si>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</si>
  <si>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</si>
  <si>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</si>
  <si>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</si>
  <si>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</si>
  <si>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</si>
  <si>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</si>
  <si>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</si>
  <si>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</si>
  <si>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</si>
  <si>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</si>
  <si>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</si>
  <si>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</si>
  <si>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</si>
  <si>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</si>
  <si>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</si>
  <si>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</si>
  <si>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</si>
  <si>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</si>
  <si>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</si>
  <si>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</si>
  <si>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</si>
  <si>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</si>
  <si>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</si>
  <si>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</si>
  <si>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</si>
  <si>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</si>
  <si>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</si>
  <si>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</si>
  <si>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</si>
  <si>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</si>
  <si>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</si>
  <si>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</si>
  <si>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</si>
  <si>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</si>
  <si>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</si>
  <si>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</si>
  <si>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</si>
  <si>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</si>
  <si>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</si>
  <si>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</si>
  <si>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</si>
  <si>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</si>
  <si>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</si>
  <si>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</si>
  <si>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</si>
  <si>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</si>
  <si>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</si>
  <si>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</si>
  <si>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</si>
  <si>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</si>
  <si>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</si>
  <si>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</si>
  <si>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</si>
  <si>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</si>
  <si>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</si>
  <si>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</si>
  <si>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</si>
  <si>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</si>
  <si>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</si>
  <si>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</si>
  <si>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</si>
  <si>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</si>
  <si>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</si>
  <si>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</si>
  <si>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</si>
  <si>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</si>
  <si>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</si>
  <si>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</si>
  <si>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</si>
  <si>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</si>
  <si>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</si>
  <si>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</si>
  <si>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</si>
  <si>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</si>
  <si>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</si>
  <si>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</si>
  <si>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</si>
  <si>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</si>
  <si>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</si>
  <si>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</si>
  <si>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</si>
  <si>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</si>
  <si>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</si>
  <si>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</si>
  <si>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</si>
  <si>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</si>
  <si>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</si>
  <si>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</si>
  <si>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</si>
  <si>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</si>
  <si>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</si>
  <si>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</si>
  <si>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</si>
  <si>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</si>
  <si>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</si>
  <si>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</si>
  <si>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</si>
  <si>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</si>
  <si>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</si>
  <si>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</si>
  <si>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</si>
  <si>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</si>
  <si>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</si>
  <si>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</si>
  <si>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</si>
  <si>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</si>
  <si>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</si>
  <si>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</si>
  <si>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</si>
  <si>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</si>
  <si>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</si>
  <si>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</si>
  <si>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</si>
  <si>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</si>
  <si>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</si>
  <si>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</si>
  <si>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</si>
  <si>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</si>
  <si>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</si>
  <si>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</si>
  <si>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</si>
  <si>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</si>
  <si>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</si>
  <si>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</si>
  <si>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</si>
  <si>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</si>
  <si>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</si>
  <si>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</si>
  <si>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</si>
  <si>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</si>
  <si>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</si>
  <si>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</si>
  <si>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</si>
  <si>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</si>
  <si>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</si>
  <si>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</si>
  <si>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</si>
  <si>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</si>
  <si>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</si>
  <si>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</si>
  <si>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</si>
  <si>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</si>
  <si>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</si>
  <si>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</si>
  <si>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</si>
  <si>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</si>
  <si>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</si>
  <si>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</si>
  <si>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</si>
  <si>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</si>
  <si>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</si>
  <si>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</si>
  <si>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</si>
  <si>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</si>
  <si>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</si>
  <si>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</si>
  <si>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</si>
  <si>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</si>
  <si>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</si>
  <si>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</si>
  <si>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</si>
  <si>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</si>
  <si>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</si>
  <si>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</si>
  <si>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</si>
  <si>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</si>
  <si>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</si>
  <si>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</si>
  <si>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</si>
  <si>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</si>
  <si>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</si>
  <si>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</si>
  <si>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</si>
  <si>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</si>
  <si>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</si>
  <si>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</si>
  <si>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</si>
  <si>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</si>
  <si>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</si>
  <si>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</si>
  <si>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</si>
  <si>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</si>
  <si>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</si>
  <si>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</si>
  <si>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</si>
  <si>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</si>
  <si>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</si>
  <si>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</si>
  <si>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</si>
  <si>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</si>
  <si>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</si>
  <si>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</si>
  <si>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</si>
  <si>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</si>
  <si>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</si>
  <si>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</si>
  <si>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</si>
  <si>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</si>
  <si>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</si>
  <si>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</si>
  <si>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</si>
  <si>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</si>
  <si>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</si>
  <si>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</si>
  <si>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</si>
  <si>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</si>
  <si>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</si>
  <si>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</si>
  <si>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</si>
  <si>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</si>
  <si>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</si>
  <si>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</si>
  <si>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</si>
  <si>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</si>
  <si>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</si>
  <si>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</si>
  <si>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</si>
  <si>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</si>
  <si>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</si>
  <si>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</si>
  <si>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</si>
  <si>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</si>
  <si>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</si>
  <si>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</si>
  <si>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</si>
  <si>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</si>
  <si>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</si>
  <si>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</si>
  <si>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</si>
  <si>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</si>
  <si>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</si>
  <si>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</si>
  <si>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</si>
  <si>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</si>
  <si>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</si>
  <si>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</si>
  <si>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</si>
  <si>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</si>
  <si>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</si>
  <si>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</si>
  <si>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</si>
  <si>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</si>
  <si>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</si>
  <si>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</si>
  <si>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</si>
  <si>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</si>
  <si>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</si>
  <si>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</si>
  <si>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</si>
  <si>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</si>
  <si>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</si>
  <si>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</si>
  <si>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</si>
  <si>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</si>
  <si>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</si>
  <si>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</si>
  <si>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</si>
  <si>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</si>
  <si>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</si>
  <si>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</si>
  <si>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</si>
  <si>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</si>
  <si>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</si>
  <si>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</si>
  <si>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</si>
  <si>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</si>
  <si>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</si>
  <si>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</si>
  <si>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</si>
  <si>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</si>
  <si>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</si>
  <si>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</si>
  <si>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</si>
  <si>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</si>
  <si>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</si>
  <si>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</si>
  <si>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</si>
  <si>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</si>
  <si>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</si>
  <si>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</si>
  <si>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</si>
  <si>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</si>
  <si>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</si>
  <si>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</si>
  <si>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</si>
  <si>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</si>
  <si>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</si>
  <si>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</si>
  <si>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</si>
  <si>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</si>
  <si>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</si>
  <si>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</si>
  <si>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</si>
  <si>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</si>
  <si>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</si>
  <si>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</si>
  <si>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</si>
  <si>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</si>
  <si>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</si>
  <si>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</si>
  <si>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</si>
  <si>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</si>
  <si>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</si>
  <si>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</si>
  <si>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</si>
  <si>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</si>
  <si>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</si>
  <si>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</si>
  <si>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</si>
  <si>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</si>
  <si>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</si>
  <si>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</si>
  <si>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</si>
  <si>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</si>
  <si>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</si>
  <si>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</si>
  <si>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</si>
  <si>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</si>
  <si>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</si>
  <si>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</si>
  <si>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</si>
  <si>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</si>
  <si>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</si>
  <si>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</si>
  <si>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</si>
  <si>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</si>
  <si>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</si>
  <si>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</si>
  <si>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</si>
  <si>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</si>
  <si>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</si>
  <si>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</si>
  <si>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</si>
  <si>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</si>
  <si>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</si>
  <si>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</si>
  <si>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</si>
  <si>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</si>
  <si>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</si>
  <si>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</si>
  <si>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</si>
  <si>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</si>
  <si>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</si>
  <si>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</si>
  <si>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</si>
  <si>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</si>
  <si>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</si>
  <si>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</si>
  <si>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</si>
  <si>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</si>
  <si>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</si>
  <si>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</si>
  <si>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</si>
  <si>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</si>
  <si>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</si>
  <si>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</si>
  <si>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</si>
  <si>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</si>
  <si>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</si>
  <si>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</si>
  <si>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</si>
  <si>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</si>
  <si>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</si>
  <si>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</si>
  <si>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</si>
  <si>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</si>
  <si>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</si>
  <si>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</si>
  <si>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</si>
  <si>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</si>
  <si>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</si>
  <si>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</si>
  <si>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</si>
  <si>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</si>
  <si>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</si>
  <si>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</si>
  <si>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</si>
  <si>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</si>
  <si>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</si>
  <si>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</si>
  <si>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</si>
  <si>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</si>
  <si>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</si>
  <si>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</si>
  <si>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</si>
  <si>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</si>
  <si>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</si>
  <si>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</si>
  <si>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</si>
  <si>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</si>
  <si>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</si>
  <si>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</si>
  <si>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</si>
  <si>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</si>
  <si>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</si>
  <si>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</si>
  <si>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</si>
  <si>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</si>
  <si>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</si>
  <si>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</si>
  <si>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</si>
  <si>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</si>
  <si>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</si>
  <si>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</si>
  <si>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</si>
  <si>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</si>
  <si>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</si>
  <si>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</si>
  <si>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</si>
  <si>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</si>
  <si>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</si>
  <si>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</si>
  <si>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</si>
  <si>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</si>
  <si>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</si>
  <si>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</si>
  <si>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</si>
  <si>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</si>
  <si>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</si>
  <si>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</si>
  <si>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</si>
  <si>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</si>
  <si>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</si>
  <si>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</si>
  <si>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</si>
  <si>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</si>
  <si>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</si>
  <si>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</si>
  <si>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</si>
  <si>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</si>
  <si>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</si>
  <si>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</si>
  <si>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</si>
  <si>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</si>
  <si>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</si>
  <si>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</si>
  <si>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</si>
  <si>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</si>
  <si>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</si>
  <si>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</si>
  <si>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</si>
  <si>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</si>
  <si>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</si>
  <si>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</si>
  <si>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</si>
  <si>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</si>
  <si>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</si>
  <si>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</si>
  <si>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</si>
  <si>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</si>
  <si>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</si>
  <si>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</si>
  <si>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</si>
  <si>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</si>
  <si>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</si>
  <si>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</si>
  <si>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</si>
  <si>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</si>
  <si>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</si>
  <si>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</si>
  <si>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</si>
  <si>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</si>
  <si>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</si>
  <si>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</si>
  <si>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</si>
  <si>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</si>
  <si>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</si>
  <si>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</si>
  <si>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</si>
  <si>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</si>
  <si>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</si>
  <si>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</si>
  <si>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</si>
  <si>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</si>
  <si>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</si>
  <si>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</si>
  <si>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</si>
  <si>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</si>
  <si>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</si>
  <si>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</si>
  <si>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</si>
  <si>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</si>
  <si>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</si>
  <si>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</si>
  <si>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</si>
  <si>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</si>
  <si>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</si>
  <si>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</si>
  <si>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</si>
  <si>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</si>
  <si>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</si>
  <si>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</si>
  <si>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</si>
  <si>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</si>
  <si>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</si>
  <si>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</si>
  <si>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</si>
  <si>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</si>
  <si>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</si>
  <si>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</si>
  <si>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</si>
  <si>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</si>
  <si>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</si>
  <si>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</si>
  <si>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</si>
  <si>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</si>
  <si>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</si>
  <si>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</si>
  <si>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</si>
  <si>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</si>
  <si>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</si>
  <si>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</si>
  <si>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</si>
  <si>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</si>
  <si>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</si>
  <si>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</si>
  <si>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</si>
  <si>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</si>
  <si>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</si>
  <si>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</si>
  <si>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</si>
  <si>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</si>
  <si>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</si>
  <si>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</si>
  <si>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</si>
  <si>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</si>
  <si>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</si>
  <si>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</si>
  <si>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</si>
  <si>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</si>
  <si>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</si>
  <si>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</si>
  <si>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</si>
  <si>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</si>
  <si>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</si>
  <si>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</si>
  <si>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</si>
  <si>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</si>
  <si>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</si>
  <si>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</si>
  <si>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</si>
  <si>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</si>
  <si>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</si>
  <si>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</si>
  <si>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</si>
  <si>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</si>
  <si>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</si>
  <si>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</si>
  <si>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</si>
  <si>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</si>
  <si>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</si>
  <si>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</si>
  <si>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</si>
  <si>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</si>
  <si>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</si>
  <si>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</si>
  <si>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</si>
  <si>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</si>
  <si>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</si>
  <si>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</si>
  <si>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</si>
  <si>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</si>
  <si>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</si>
  <si>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</si>
  <si>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</si>
  <si>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</si>
  <si>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</si>
  <si>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</si>
  <si>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</si>
  <si>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</si>
  <si>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</si>
  <si>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</si>
  <si>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</si>
  <si>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</si>
  <si>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</si>
  <si>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</si>
  <si>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</si>
  <si>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</si>
  <si>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</si>
  <si>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</si>
  <si>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</si>
  <si>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</si>
  <si>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</si>
  <si>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</si>
  <si>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</si>
  <si>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</si>
  <si>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</si>
  <si>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</si>
  <si>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</si>
  <si>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</si>
  <si>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</si>
  <si>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</si>
  <si>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</si>
  <si>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</si>
  <si>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</si>
  <si>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</si>
  <si>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</si>
  <si>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</si>
  <si>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</si>
  <si>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</si>
  <si>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</si>
  <si>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</si>
  <si>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</si>
  <si>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</si>
  <si>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</si>
  <si>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</si>
  <si>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</si>
  <si>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</si>
  <si>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</si>
  <si>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</si>
  <si>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</si>
  <si>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</si>
  <si>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</si>
  <si>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</si>
  <si>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</si>
  <si>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</si>
  <si>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</si>
  <si>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</si>
  <si>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</si>
  <si>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</si>
  <si>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</si>
  <si>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</si>
  <si>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</si>
  <si>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</si>
  <si>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</si>
  <si>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</si>
  <si>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</si>
  <si>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</si>
  <si>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</si>
  <si>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</si>
  <si>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</si>
  <si>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</si>
  <si>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</si>
  <si>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</si>
  <si>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</si>
  <si>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</si>
  <si>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</si>
  <si>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</si>
  <si>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</si>
  <si>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</si>
  <si>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</si>
  <si>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</si>
  <si>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</si>
  <si>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</si>
  <si>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</si>
  <si>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</si>
  <si>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</si>
  <si>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</si>
  <si>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</si>
  <si>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</si>
  <si>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</si>
  <si>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</si>
  <si>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</si>
  <si>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</si>
  <si>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</si>
  <si>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</si>
  <si>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</si>
  <si>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</si>
  <si>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</si>
  <si>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</si>
  <si>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</si>
  <si>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</si>
  <si>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</si>
  <si>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</si>
  <si>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</si>
  <si>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</si>
  <si>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</si>
  <si>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</si>
  <si>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</si>
  <si>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</si>
  <si>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</si>
  <si>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</si>
  <si>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</si>
  <si>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</si>
  <si>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</si>
  <si>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</si>
  <si>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</si>
  <si>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</si>
  <si>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</si>
  <si>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</si>
  <si>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</si>
  <si>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</si>
  <si>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</si>
  <si>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</si>
  <si>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</si>
  <si>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</si>
  <si>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</si>
  <si>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</si>
  <si>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</si>
  <si>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</si>
  <si>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</si>
  <si>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</si>
  <si>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</si>
  <si>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</si>
  <si>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</si>
  <si>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</si>
  <si>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</si>
  <si>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</si>
  <si>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</si>
  <si>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</si>
  <si>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</si>
  <si>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</si>
  <si>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</si>
  <si>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</si>
  <si>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</si>
  <si>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</si>
  <si>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</si>
  <si>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</si>
  <si>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</si>
  <si>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</si>
  <si>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</si>
  <si>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</si>
  <si>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</si>
  <si>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</si>
  <si>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</si>
  <si>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</si>
  <si>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</si>
  <si>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</si>
  <si>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</si>
  <si>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</si>
  <si>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</si>
  <si>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</si>
  <si>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</si>
  <si>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</si>
  <si>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</si>
  <si>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</si>
  <si>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</si>
  <si>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</si>
  <si>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</si>
  <si>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</si>
  <si>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</si>
  <si>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</si>
  <si>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</si>
  <si>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</si>
  <si>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</si>
  <si>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</si>
  <si>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</si>
  <si>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</si>
  <si>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</si>
  <si>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</si>
  <si>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</si>
  <si>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</si>
  <si>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</si>
  <si>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</si>
  <si>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</si>
  <si>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</si>
  <si>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</si>
  <si>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</si>
  <si>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</si>
  <si>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</si>
  <si>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</si>
  <si>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</si>
  <si>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</si>
  <si>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</si>
  <si>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</si>
  <si>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</si>
  <si>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</si>
  <si>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</si>
  <si>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</si>
  <si>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</si>
  <si>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</si>
  <si>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</si>
  <si>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</si>
  <si>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</si>
  <si>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</si>
  <si>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</si>
  <si>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</si>
  <si>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</si>
  <si>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</si>
  <si>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</si>
  <si>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</si>
  <si>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</si>
  <si>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</si>
  <si>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</si>
  <si>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</si>
  <si>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</si>
  <si>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</si>
  <si>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</si>
  <si>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</si>
  <si>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</si>
  <si>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</si>
  <si>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</si>
  <si>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</si>
  <si>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</si>
  <si>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</si>
  <si>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</si>
  <si>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</si>
  <si>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</si>
  <si>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</si>
  <si>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</si>
  <si>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</si>
  <si>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</si>
  <si>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</si>
  <si>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</si>
  <si>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</si>
  <si>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</si>
  <si>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</si>
  <si>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</si>
  <si>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</si>
  <si>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</si>
  <si>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</si>
  <si>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</si>
  <si>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</si>
  <si>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</si>
  <si>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</si>
  <si>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</si>
  <si>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</si>
  <si>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</si>
  <si>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</si>
  <si>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</si>
  <si>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</si>
  <si>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</si>
  <si>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</si>
  <si>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</si>
  <si>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</si>
  <si>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</si>
  <si>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</si>
  <si>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</si>
  <si>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</si>
  <si>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</si>
  <si>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</si>
  <si>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</si>
  <si>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</si>
  <si>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</si>
  <si>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</si>
  <si>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</si>
  <si>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</si>
  <si>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</si>
  <si>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</si>
  <si>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</si>
  <si>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</si>
  <si>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</si>
  <si>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</si>
  <si>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</si>
  <si>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</si>
  <si>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</si>
  <si>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</si>
  <si>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</si>
  <si>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</si>
  <si>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</si>
  <si>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</si>
  <si>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</si>
  <si>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</si>
  <si>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</si>
  <si>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</si>
  <si>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</si>
  <si>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</si>
  <si>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</si>
  <si>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</si>
  <si>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</si>
  <si>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</si>
  <si>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</si>
  <si>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</si>
  <si>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</si>
  <si>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</si>
  <si>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</si>
  <si>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</si>
  <si>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</si>
  <si>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</si>
  <si>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</si>
  <si>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</si>
  <si>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</si>
  <si>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</si>
  <si>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</si>
  <si>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</si>
  <si>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</si>
  <si>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</si>
  <si>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</si>
  <si>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</si>
  <si>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</si>
  <si>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</si>
  <si>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</si>
  <si>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</si>
  <si>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</si>
  <si>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</si>
  <si>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</si>
  <si>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</si>
  <si>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</si>
  <si>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</si>
  <si>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</si>
  <si>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</si>
  <si>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</si>
  <si>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</si>
  <si>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</si>
  <si>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</si>
  <si>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</si>
  <si>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</si>
  <si>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</si>
  <si>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</si>
  <si>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</si>
  <si>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</si>
  <si>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</si>
  <si>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</si>
  <si>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</si>
  <si>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</si>
  <si>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</si>
  <si>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</si>
  <si>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</si>
  <si>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</si>
  <si>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</si>
  <si>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</si>
  <si>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</si>
  <si>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</si>
  <si>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</si>
  <si>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</si>
  <si>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</si>
  <si>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</si>
  <si>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</si>
  <si>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</si>
  <si>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</si>
  <si>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</si>
  <si>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</si>
  <si>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</si>
  <si>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</si>
  <si>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</si>
  <si>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</si>
  <si>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</si>
  <si>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</si>
  <si>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</si>
  <si>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</si>
  <si>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</si>
  <si>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</si>
  <si>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</si>
  <si>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</si>
  <si>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</si>
  <si>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</si>
  <si>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</si>
  <si>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</si>
  <si>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</si>
  <si>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</si>
  <si>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</si>
  <si>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</si>
  <si>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</si>
  <si>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</si>
  <si>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</si>
  <si>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</si>
  <si>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</si>
  <si>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</si>
  <si>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</si>
  <si>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</si>
  <si>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</si>
  <si>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</si>
  <si>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</si>
  <si>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</si>
  <si>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</si>
  <si>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</si>
  <si>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</si>
  <si>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</si>
  <si>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</si>
  <si>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</si>
  <si>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</si>
  <si>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</si>
  <si>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</si>
  <si>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</si>
  <si>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</si>
  <si>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</si>
  <si>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</si>
  <si>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</si>
  <si>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</si>
  <si>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</si>
  <si>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</si>
  <si>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</si>
  <si>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</si>
  <si>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</si>
  <si>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</si>
  <si>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</si>
  <si>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</si>
  <si>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</si>
  <si>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</si>
  <si>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</si>
  <si>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</si>
  <si>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</si>
  <si>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</si>
  <si>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</si>
  <si>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</si>
  <si>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</si>
  <si>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</si>
  <si>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</si>
  <si>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</si>
  <si>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</si>
  <si>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</si>
  <si>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</si>
  <si>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</si>
  <si>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</si>
  <si>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</si>
  <si>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</si>
  <si>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</si>
  <si>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</si>
  <si>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</si>
  <si>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</si>
  <si>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</si>
  <si>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</si>
  <si>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</si>
  <si>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</si>
  <si>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</si>
  <si>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</si>
  <si>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</si>
  <si>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</si>
  <si>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</si>
  <si>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</si>
  <si>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</si>
  <si>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</si>
  <si>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</si>
  <si>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</si>
  <si>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</si>
  <si>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</si>
  <si>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</si>
  <si>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</si>
  <si>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</si>
  <si>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</si>
  <si>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</si>
  <si>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</si>
  <si>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</si>
  <si>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</si>
  <si>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</si>
  <si>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</si>
  <si>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</si>
  <si>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</si>
  <si>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</si>
  <si>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</si>
  <si>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</si>
  <si>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</si>
  <si>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</si>
  <si>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</si>
  <si>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</si>
  <si>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</si>
  <si>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</si>
  <si>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</si>
  <si>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</si>
  <si>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</si>
  <si>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</si>
  <si>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</si>
  <si>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</si>
  <si>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</si>
  <si>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</si>
  <si>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</si>
  <si>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</si>
  <si>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</si>
  <si>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</si>
  <si>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</si>
  <si>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</si>
  <si>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</si>
  <si>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</si>
  <si>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</si>
  <si>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</si>
  <si>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</si>
  <si>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</si>
  <si>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</si>
  <si>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</si>
  <si>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</si>
  <si>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</si>
  <si>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</si>
  <si>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</si>
  <si>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</si>
  <si>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</si>
  <si>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</si>
  <si>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</si>
  <si>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</si>
  <si>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</si>
  <si>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</si>
  <si>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</si>
  <si>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</si>
  <si>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</si>
  <si>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</si>
  <si>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</si>
  <si>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</si>
  <si>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</si>
  <si>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</si>
  <si>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</si>
  <si>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</si>
  <si>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</si>
  <si>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</si>
  <si>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</si>
  <si>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</si>
  <si>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</si>
  <si>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</si>
  <si>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</si>
  <si>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</si>
  <si>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</si>
  <si>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</si>
  <si>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</si>
  <si>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</si>
  <si>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</si>
  <si>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</si>
  <si>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</si>
  <si>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</si>
  <si>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</si>
  <si>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</si>
  <si>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</si>
  <si>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</si>
  <si>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</si>
  <si>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</si>
  <si>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</si>
  <si>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</si>
  <si>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</si>
  <si>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</si>
  <si>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</si>
  <si>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</si>
  <si>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</si>
  <si>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</si>
  <si>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</si>
  <si>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</si>
  <si>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</si>
  <si>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</si>
  <si>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</si>
  <si>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</si>
  <si>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</si>
  <si>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</si>
  <si>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</si>
  <si>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</si>
  <si>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</si>
  <si>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</si>
  <si>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</si>
  <si>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</si>
  <si>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</si>
  <si>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</si>
  <si>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</si>
  <si>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</si>
  <si>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</si>
  <si>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</si>
  <si>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</si>
  <si>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</si>
  <si>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</si>
  <si>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</si>
  <si>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</si>
  <si>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</si>
  <si>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</si>
  <si>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</si>
  <si>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</si>
  <si>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</si>
  <si>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</si>
  <si>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</si>
  <si>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</si>
  <si>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</si>
  <si>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</si>
  <si>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</si>
  <si>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</si>
  <si>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</si>
  <si>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</si>
  <si>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</si>
  <si>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</si>
  <si>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</si>
  <si>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</si>
  <si>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</si>
  <si>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</si>
  <si>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</si>
  <si>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</si>
  <si>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</si>
  <si>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</si>
  <si>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</si>
  <si>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</si>
  <si>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</si>
  <si>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</si>
  <si>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</si>
  <si>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</si>
  <si>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</si>
  <si>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</si>
  <si>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</si>
  <si>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</si>
  <si>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</si>
  <si>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</si>
  <si>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</si>
  <si>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</si>
  <si>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</si>
  <si>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</si>
  <si>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</si>
  <si>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</si>
  <si>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</si>
  <si>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</si>
  <si>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</si>
  <si>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</si>
  <si>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</si>
  <si>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</si>
  <si>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</si>
  <si>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</si>
  <si>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</si>
  <si>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</si>
  <si>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</si>
  <si>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</si>
  <si>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</si>
  <si>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</si>
  <si>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</si>
  <si>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</si>
  <si>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</si>
  <si>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</si>
  <si>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</si>
  <si>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</si>
  <si>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</si>
  <si>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</si>
  <si>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</si>
  <si>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</si>
  <si>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</si>
  <si>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</si>
  <si>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</si>
  <si>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</si>
  <si>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</si>
  <si>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</si>
  <si>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</si>
  <si>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</si>
  <si>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</si>
  <si>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</si>
  <si>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</si>
  <si>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</si>
  <si>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</si>
  <si>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</si>
  <si>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</si>
  <si>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</si>
  <si>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</si>
  <si>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</si>
  <si>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</si>
  <si>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</si>
  <si>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</si>
  <si>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</si>
  <si>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</si>
  <si>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</si>
  <si>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</si>
  <si>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</si>
  <si>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</si>
  <si>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</si>
  <si>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</si>
  <si>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</si>
  <si>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</si>
  <si>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</si>
  <si>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</si>
  <si>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</si>
  <si>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</si>
  <si>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</si>
  <si>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</si>
  <si>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</si>
  <si>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</si>
  <si>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</si>
  <si>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</si>
  <si>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</si>
  <si>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</si>
  <si>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</si>
  <si>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</si>
  <si>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</si>
  <si>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</si>
  <si>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</si>
  <si>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</si>
  <si>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</si>
  <si>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</si>
  <si>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</si>
  <si>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</si>
  <si>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</si>
  <si>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</si>
  <si>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</si>
  <si>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</si>
  <si>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</si>
  <si>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</si>
  <si>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</si>
  <si>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</si>
  <si>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</si>
  <si>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</si>
  <si>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</si>
  <si>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</si>
  <si>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</si>
  <si>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</si>
  <si>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</si>
  <si>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</si>
  <si>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</si>
  <si>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</si>
  <si>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</si>
  <si>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</si>
  <si>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</si>
  <si>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</si>
  <si>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</si>
  <si>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</si>
  <si>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</si>
  <si>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</si>
  <si>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</si>
  <si>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</si>
  <si>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</si>
  <si>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</si>
  <si>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</si>
  <si>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</si>
  <si>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</si>
  <si>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</si>
  <si>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</si>
  <si>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</si>
  <si>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</si>
  <si>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</si>
  <si>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</si>
  <si>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</si>
  <si>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</si>
  <si>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</si>
  <si>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</si>
  <si>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</si>
  <si>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</si>
  <si>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</si>
  <si>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</si>
  <si>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</si>
  <si>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</si>
  <si>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</si>
  <si>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</si>
  <si>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</si>
  <si>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</si>
  <si>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</si>
  <si>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</si>
  <si>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</si>
  <si>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</si>
  <si>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</si>
  <si>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</si>
  <si>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</si>
  <si>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</si>
  <si>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</si>
  <si>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</si>
  <si>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</si>
  <si>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</si>
  <si>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</si>
  <si>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</si>
  <si>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</si>
  <si>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</si>
  <si>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</si>
  <si>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</si>
  <si>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</si>
  <si>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</si>
  <si>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</si>
  <si>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</si>
  <si>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</si>
  <si>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</si>
  <si>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</si>
  <si>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</si>
  <si>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</si>
  <si>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</si>
  <si>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</si>
  <si>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</si>
  <si>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</si>
  <si>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</si>
  <si>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</si>
  <si>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</si>
  <si>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</si>
  <si>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</si>
  <si>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</si>
  <si>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</si>
  <si>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</si>
  <si>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</si>
  <si>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</si>
  <si>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</si>
  <si>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</si>
  <si>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</si>
  <si>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</si>
  <si>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</si>
  <si>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</si>
  <si>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</si>
  <si>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</si>
  <si>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</si>
  <si>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</si>
  <si>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</si>
  <si>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</si>
  <si>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</si>
  <si>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</si>
  <si>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</si>
  <si>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</si>
  <si>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</si>
  <si>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</si>
  <si>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</si>
  <si>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</si>
  <si>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</si>
  <si>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</si>
  <si>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</si>
  <si>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</si>
  <si>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</si>
  <si>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</si>
  <si>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</si>
  <si>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</si>
  <si>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</si>
  <si>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</si>
  <si>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</si>
  <si>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</si>
  <si>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</si>
  <si>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</si>
  <si>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</si>
  <si>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</si>
  <si>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</si>
  <si>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</si>
  <si>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</si>
  <si>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</si>
  <si>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</si>
  <si>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</si>
  <si>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</si>
  <si>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</si>
  <si>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</si>
  <si>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</si>
  <si>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</si>
  <si>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</si>
  <si>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</si>
  <si>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</si>
  <si>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</si>
  <si>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</si>
  <si>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</si>
  <si>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</si>
  <si>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</si>
  <si>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</si>
  <si>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</si>
  <si>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</si>
  <si>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</si>
  <si>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</si>
  <si>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</si>
  <si>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</si>
  <si>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</si>
  <si>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</si>
  <si>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</si>
  <si>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</si>
  <si>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</si>
  <si>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</si>
  <si>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</si>
  <si>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</si>
  <si>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</si>
  <si>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</si>
  <si>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</si>
  <si>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</si>
  <si>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</si>
  <si>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</si>
  <si>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</si>
  <si>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</si>
  <si>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</si>
  <si>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</si>
  <si>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</si>
  <si>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</si>
  <si>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</si>
  <si>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</si>
  <si>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</si>
  <si>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</si>
  <si>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</si>
  <si>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</si>
  <si>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</si>
  <si>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</si>
  <si>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</si>
  <si>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</si>
  <si>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</si>
  <si>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</si>
  <si>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</si>
  <si>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</si>
  <si>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</si>
  <si>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</si>
  <si>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</si>
  <si>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</si>
  <si>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</si>
  <si>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</si>
  <si>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</si>
  <si>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</si>
  <si>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</si>
  <si>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</si>
  <si>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</si>
  <si>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</si>
  <si>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</si>
  <si>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</si>
  <si>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</si>
  <si>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</si>
  <si>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</si>
  <si>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</si>
  <si>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</si>
  <si>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</si>
  <si>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</si>
  <si>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</si>
  <si>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</si>
  <si>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</si>
  <si>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</si>
  <si>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</si>
  <si>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</si>
  <si>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</si>
  <si>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</si>
  <si>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</si>
  <si>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</si>
  <si>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</si>
  <si>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</si>
  <si>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</si>
  <si>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</si>
  <si>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</si>
  <si>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</si>
  <si>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</si>
  <si>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</si>
  <si>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</si>
  <si>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</si>
  <si>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</si>
  <si>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</si>
  <si>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</si>
  <si>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</si>
  <si>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</si>
  <si>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</si>
  <si>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</si>
  <si>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</si>
  <si>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</si>
  <si>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</si>
  <si>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</si>
  <si>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</si>
  <si>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</si>
  <si>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</si>
  <si>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</si>
  <si>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</si>
  <si>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</si>
  <si>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</si>
  <si>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</si>
  <si>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</si>
  <si>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</si>
  <si>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</si>
  <si>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</si>
  <si>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</si>
  <si>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</si>
  <si>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</si>
  <si>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</si>
  <si>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</si>
  <si>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</si>
  <si>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</si>
  <si>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</si>
  <si>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</si>
  <si>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</si>
  <si>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</si>
  <si>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</si>
  <si>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</si>
  <si>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</si>
  <si>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</si>
  <si>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</si>
  <si>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</si>
  <si>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</si>
  <si>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</si>
  <si>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</si>
  <si>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</si>
  <si>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</si>
  <si>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</si>
  <si>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</si>
  <si>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</si>
  <si>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</si>
  <si>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</si>
  <si>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</si>
  <si>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</si>
  <si>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</si>
  <si>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</si>
  <si>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</si>
  <si>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</si>
  <si>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</si>
  <si>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</si>
  <si>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</si>
  <si>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</si>
  <si>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</si>
  <si>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</si>
  <si>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</si>
  <si>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</si>
  <si>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</si>
  <si>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</si>
  <si>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</si>
  <si>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</si>
  <si>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</si>
  <si>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</si>
  <si>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</si>
  <si>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</si>
  <si>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</si>
  <si>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</si>
  <si>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</si>
  <si>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</si>
  <si>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</si>
  <si>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</si>
  <si>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</si>
  <si>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</si>
  <si>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</si>
  <si>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</si>
  <si>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</si>
  <si>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</si>
  <si>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</si>
  <si>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</si>
  <si>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</si>
  <si>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</si>
  <si>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</si>
  <si>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</si>
  <si>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</si>
  <si>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</si>
  <si>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</si>
  <si>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</si>
  <si>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</si>
  <si>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</si>
  <si>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</si>
  <si>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</si>
  <si>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</si>
  <si>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</si>
  <si>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</si>
  <si>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</si>
  <si>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</si>
  <si>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</si>
  <si>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</si>
  <si>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</si>
  <si>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</si>
  <si>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</si>
  <si>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</si>
  <si>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</si>
  <si>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</si>
  <si>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</si>
  <si>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</si>
  <si>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</si>
  <si>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</si>
  <si>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</si>
  <si>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</si>
  <si>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</si>
  <si>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</si>
  <si>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</si>
  <si>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</si>
  <si>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</si>
  <si>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</si>
  <si>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</si>
  <si>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</si>
  <si>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</si>
  <si>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</si>
  <si>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</si>
  <si>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</si>
  <si>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</si>
  <si>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</si>
  <si>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</si>
  <si>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</si>
  <si>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</si>
  <si>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</si>
  <si>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</si>
  <si>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</si>
  <si>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</si>
  <si>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</si>
  <si>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</si>
  <si>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</si>
  <si>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</si>
  <si>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</si>
  <si>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</si>
  <si>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</si>
  <si>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</si>
  <si>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</si>
  <si>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</si>
  <si>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</si>
  <si>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</si>
  <si>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</si>
  <si>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</si>
  <si>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</si>
  <si>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</si>
  <si>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</si>
  <si>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</si>
  <si>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</si>
  <si>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</si>
  <si>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</si>
  <si>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</si>
  <si>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</si>
  <si>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</si>
  <si>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</si>
  <si>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</si>
  <si>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</si>
  <si>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</si>
  <si>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</si>
  <si>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</si>
  <si>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</si>
  <si>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</si>
  <si>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</si>
  <si>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</si>
  <si>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</si>
  <si>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</si>
  <si>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</si>
  <si>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</si>
  <si>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</si>
  <si>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</si>
  <si>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</si>
  <si>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</si>
  <si>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</si>
  <si>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</si>
  <si>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</si>
  <si>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</si>
  <si>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</si>
  <si>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</si>
  <si>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</si>
  <si>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</si>
  <si>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</si>
  <si>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</si>
  <si>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</si>
  <si>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</si>
  <si>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</si>
  <si>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</si>
  <si>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</si>
  <si>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</si>
  <si>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</si>
  <si>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</si>
  <si>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</si>
  <si>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</si>
  <si>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</si>
  <si>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</si>
  <si>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</si>
  <si>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</si>
  <si>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</si>
  <si>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</si>
  <si>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</si>
  <si>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</si>
  <si>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</si>
  <si>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</si>
  <si>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</si>
  <si>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</si>
  <si>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</si>
  <si>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</si>
  <si>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</si>
  <si>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</si>
  <si>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</si>
  <si>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</si>
  <si>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</si>
  <si>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</si>
  <si>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</si>
  <si>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</si>
  <si>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</si>
  <si>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</si>
  <si>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</si>
  <si>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</si>
  <si>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</si>
  <si>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</si>
  <si>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</si>
  <si>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</si>
  <si>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</si>
  <si>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</si>
  <si>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</si>
  <si>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</si>
  <si>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</si>
  <si>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</si>
  <si>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</si>
  <si>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</si>
  <si>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</si>
  <si>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</si>
  <si>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</si>
  <si>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</si>
  <si>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</si>
  <si>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</si>
  <si>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</si>
  <si>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</si>
  <si>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</si>
  <si>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</si>
  <si>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</si>
  <si>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</si>
  <si>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</si>
  <si>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</si>
  <si>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</si>
  <si>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</si>
  <si>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</si>
  <si>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</si>
  <si>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</si>
  <si>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</si>
  <si>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</si>
  <si>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</si>
  <si>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</si>
  <si>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</si>
  <si>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</si>
  <si>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</si>
  <si>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</si>
  <si>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</si>
  <si>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</si>
  <si>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</si>
  <si>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</si>
  <si>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</si>
  <si>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</si>
  <si>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</si>
  <si>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</si>
  <si>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</si>
  <si>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</si>
  <si>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</si>
  <si>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</si>
  <si>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</si>
  <si>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</si>
  <si>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</si>
  <si>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</si>
  <si>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</si>
  <si>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</si>
  <si>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</si>
  <si>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</si>
  <si>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</si>
  <si>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</si>
  <si>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</si>
  <si>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</si>
  <si>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</si>
  <si>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</si>
  <si>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</si>
  <si>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</si>
  <si>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</si>
  <si>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</si>
  <si>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</si>
  <si>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</si>
  <si>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</si>
  <si>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</si>
  <si>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</si>
  <si>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</si>
  <si>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</si>
  <si>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</si>
  <si>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</si>
  <si>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</si>
  <si>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</si>
  <si>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</si>
  <si>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</si>
  <si>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</si>
  <si>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</si>
  <si>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</si>
  <si>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</si>
  <si>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</si>
  <si>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</si>
  <si>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</si>
  <si>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</si>
  <si>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</si>
  <si>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</si>
  <si>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</si>
  <si>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</si>
  <si>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</si>
  <si>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</si>
  <si>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</si>
  <si>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</si>
  <si>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</si>
  <si>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</si>
  <si>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</si>
  <si>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</si>
  <si>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</si>
  <si>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</si>
  <si>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</si>
  <si>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</si>
  <si>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</si>
  <si>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</si>
  <si>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</si>
  <si>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</si>
  <si>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</si>
  <si>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</si>
  <si>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</si>
  <si>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</si>
  <si>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</si>
  <si>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</si>
  <si>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</si>
  <si>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</si>
  <si>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</si>
  <si>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</si>
  <si>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</si>
  <si>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</si>
  <si>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</si>
  <si>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</si>
  <si>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</si>
  <si>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</si>
  <si>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</si>
  <si>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</si>
  <si>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</si>
  <si>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</si>
  <si>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</si>
  <si>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</si>
  <si>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</si>
  <si>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</si>
  <si>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</si>
  <si>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</si>
  <si>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</si>
  <si>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</si>
  <si>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</si>
  <si>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</si>
  <si>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</si>
  <si>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</si>
  <si>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</si>
  <si>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</si>
  <si>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</si>
  <si>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</si>
  <si>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</si>
  <si>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</si>
  <si>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</si>
  <si>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</si>
  <si>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</si>
  <si>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</si>
  <si>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</si>
  <si>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</si>
  <si>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</si>
  <si>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</si>
  <si>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</si>
  <si>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</si>
  <si>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</si>
  <si>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</si>
  <si>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</si>
  <si>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</si>
  <si>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</si>
  <si>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</si>
  <si>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</si>
  <si>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</si>
  <si>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</si>
  <si>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</si>
  <si>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</si>
  <si>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</si>
  <si>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</si>
  <si>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</si>
  <si>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</si>
  <si>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</si>
  <si>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</si>
  <si>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</si>
  <si>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</si>
  <si>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</si>
  <si>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</si>
  <si>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</si>
  <si>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</si>
  <si>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</si>
  <si>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</si>
  <si>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</si>
  <si>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</si>
  <si>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</si>
  <si>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</si>
  <si>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</si>
  <si>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</si>
  <si>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</si>
  <si>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</si>
  <si>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</si>
  <si>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</si>
  <si>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</si>
  <si>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</si>
  <si>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</si>
  <si>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</si>
  <si>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</si>
  <si>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</si>
  <si>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</si>
  <si>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</si>
  <si>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</si>
  <si>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</si>
  <si>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</si>
  <si>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</si>
  <si>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</si>
  <si>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</si>
  <si>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</si>
  <si>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</si>
  <si>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</si>
  <si>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</si>
  <si>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</si>
  <si>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</si>
  <si>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</si>
  <si>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</si>
  <si>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</si>
  <si>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</si>
  <si>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</si>
  <si>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</si>
  <si>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</si>
  <si>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</si>
  <si>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</si>
  <si>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</si>
  <si>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</si>
  <si>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</si>
  <si>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</si>
  <si>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</si>
  <si>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</si>
  <si>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</si>
  <si>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</si>
  <si>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</si>
  <si>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</si>
  <si>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</si>
  <si>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</si>
  <si>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</si>
  <si>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</si>
  <si>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</si>
  <si>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</si>
  <si>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</si>
  <si>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</si>
  <si>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</si>
  <si>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</si>
  <si>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</si>
  <si>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</si>
  <si>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</si>
  <si>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</si>
  <si>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</si>
  <si>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</si>
  <si>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</si>
  <si>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</si>
  <si>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</si>
  <si>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</si>
  <si>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</si>
  <si>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</si>
  <si>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</si>
  <si>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</si>
  <si>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</si>
  <si>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</si>
  <si>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</si>
  <si>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</si>
  <si>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</si>
  <si>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</si>
  <si>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</si>
  <si>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</si>
  <si>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</si>
  <si>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</si>
  <si>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</si>
  <si>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</si>
  <si>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</si>
  <si>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</si>
  <si>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</si>
  <si>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</si>
  <si>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</si>
  <si>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</si>
  <si>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</si>
  <si>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</si>
  <si>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</si>
  <si>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</si>
  <si>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</si>
  <si>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</si>
  <si>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</si>
  <si>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</si>
  <si>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</si>
  <si>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</si>
  <si>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</si>
  <si>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</si>
  <si>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</si>
  <si>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</si>
  <si>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</si>
  <si>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</si>
  <si>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</si>
  <si>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</si>
  <si>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</si>
  <si>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</si>
  <si>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</si>
  <si>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</si>
  <si>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</si>
  <si>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</si>
  <si>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</si>
  <si>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</si>
  <si>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</si>
  <si>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</si>
  <si>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</si>
  <si>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</si>
  <si>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</si>
  <si>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</si>
  <si>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</si>
  <si>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</si>
  <si>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</si>
  <si>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</si>
  <si>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</si>
  <si>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</si>
  <si>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</si>
  <si>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</si>
  <si>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</si>
  <si>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</si>
  <si>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</si>
  <si>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</si>
  <si>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</si>
  <si>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</si>
  <si>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</si>
  <si>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</si>
  <si>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</si>
  <si>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</si>
  <si>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</si>
  <si>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</si>
  <si>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</si>
  <si>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</si>
  <si>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</si>
  <si>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</si>
  <si>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</si>
  <si>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</si>
  <si>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</si>
  <si>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</si>
  <si>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</si>
  <si>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</si>
  <si>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</si>
  <si>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</si>
  <si>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</si>
  <si>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</si>
  <si>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</si>
  <si>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</si>
  <si>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</si>
  <si>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</si>
  <si>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</si>
  <si>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</si>
  <si>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</si>
  <si>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</si>
  <si>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</si>
  <si>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</si>
  <si>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</si>
  <si>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</si>
  <si>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</si>
  <si>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</si>
  <si>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</si>
  <si>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</si>
  <si>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</si>
  <si>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</si>
  <si>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</si>
  <si>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</si>
  <si>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</si>
  <si>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</si>
  <si>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</si>
  <si>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</si>
  <si>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</si>
  <si>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</si>
  <si>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</si>
  <si>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</si>
  <si>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</si>
  <si>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</si>
  <si>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</si>
  <si>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</si>
  <si>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</si>
  <si>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</si>
  <si>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</si>
  <si>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</si>
  <si>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</si>
  <si>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</si>
  <si>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</si>
  <si>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</si>
  <si>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</si>
  <si>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</si>
  <si>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</si>
  <si>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</si>
  <si>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</si>
  <si>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</si>
  <si>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</si>
  <si>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</si>
  <si>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</si>
  <si>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</si>
  <si>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</si>
  <si>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</si>
  <si>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</si>
  <si>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</si>
  <si>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</si>
  <si>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</si>
  <si>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</si>
  <si>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</si>
  <si>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</si>
  <si>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</si>
  <si>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</si>
  <si>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</si>
  <si>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</si>
  <si>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</si>
  <si>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</si>
  <si>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</si>
  <si>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</si>
  <si>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</si>
  <si>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</si>
  <si>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</si>
  <si>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</si>
  <si>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</si>
  <si>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</si>
  <si>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</si>
  <si>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</si>
  <si>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</si>
  <si>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</si>
  <si>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</si>
  <si>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</si>
  <si>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</si>
  <si>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</si>
  <si>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</si>
  <si>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</si>
  <si>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</si>
  <si>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</si>
  <si>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</si>
  <si>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</si>
  <si>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</si>
  <si>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</si>
  <si>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</si>
  <si>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</si>
  <si>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</si>
  <si>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</si>
  <si>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</si>
  <si>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</si>
  <si>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</si>
  <si>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</si>
  <si>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</si>
  <si>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</si>
  <si>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</si>
  <si>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</si>
  <si>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</si>
  <si>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</si>
  <si>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</si>
  <si>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</si>
  <si>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</si>
  <si>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</si>
  <si>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</si>
  <si>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</si>
  <si>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</si>
  <si>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</si>
  <si>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</si>
  <si>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</si>
  <si>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</si>
  <si>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</si>
  <si>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</si>
  <si>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</si>
  <si>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</si>
  <si>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</si>
  <si>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</si>
  <si>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</si>
  <si>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</si>
  <si>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</si>
  <si>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</si>
  <si>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</si>
  <si>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</si>
  <si>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</si>
  <si>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</si>
  <si>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</si>
  <si>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</si>
  <si>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</si>
  <si>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</si>
  <si>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</si>
  <si>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</si>
  <si>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</si>
  <si>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</si>
  <si>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</si>
  <si>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</si>
  <si>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</si>
  <si>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</si>
  <si>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</si>
  <si>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</si>
  <si>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</si>
  <si>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</si>
  <si>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</si>
  <si>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</si>
  <si>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</si>
  <si>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</si>
  <si>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</si>
  <si>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</si>
  <si>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</si>
  <si>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</si>
  <si>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</si>
  <si>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</si>
  <si>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</si>
  <si>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</si>
  <si>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</si>
  <si>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</si>
  <si>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</si>
  <si>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</si>
  <si>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</si>
  <si>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</si>
  <si>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</si>
  <si>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</si>
  <si>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</si>
  <si>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</si>
  <si>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</si>
  <si>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</si>
  <si>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</si>
  <si>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</si>
  <si>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</si>
  <si>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</si>
  <si>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</si>
  <si>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</si>
  <si>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</si>
  <si>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</si>
  <si>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</si>
  <si>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</si>
  <si>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</si>
  <si>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</si>
  <si>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</si>
  <si>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</si>
  <si>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</si>
  <si>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</si>
  <si>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</si>
  <si>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</si>
  <si>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</si>
  <si>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</si>
  <si>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</si>
  <si>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</si>
  <si>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</si>
  <si>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</si>
  <si>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</si>
  <si>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</si>
  <si>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</si>
  <si>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</si>
  <si>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</si>
  <si>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</si>
  <si>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</si>
  <si>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</si>
  <si>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</si>
  <si>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</si>
  <si>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</si>
  <si>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</si>
  <si>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</si>
  <si>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</si>
  <si>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</si>
  <si>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</si>
  <si>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</si>
  <si>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</si>
  <si>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</si>
  <si>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</si>
  <si>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</si>
  <si>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</si>
  <si>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</si>
  <si>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</si>
  <si>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</si>
  <si>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</si>
  <si>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</si>
  <si>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</si>
  <si>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</si>
  <si>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</si>
  <si>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</si>
  <si>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</si>
  <si>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</si>
  <si>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</si>
  <si>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</si>
  <si>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</si>
  <si>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</si>
  <si>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</si>
  <si>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</si>
  <si>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</si>
  <si>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</si>
  <si>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</si>
  <si>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</si>
  <si>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</si>
  <si>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</si>
  <si>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</si>
  <si>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</si>
  <si>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</si>
  <si>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</si>
  <si>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</si>
  <si>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</si>
  <si>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</si>
  <si>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</si>
  <si>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</si>
  <si>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</si>
  <si>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</si>
  <si>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</si>
  <si>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</si>
  <si>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</si>
  <si>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</si>
  <si>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</si>
  <si>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</si>
  <si>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</si>
  <si>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</si>
  <si>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</si>
  <si>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</si>
  <si>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</si>
  <si>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</si>
  <si>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</si>
  <si>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</si>
  <si>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</si>
  <si>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</si>
  <si>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</si>
  <si>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</si>
  <si>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</si>
  <si>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</si>
  <si>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</si>
  <si>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</si>
  <si>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</si>
  <si>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</si>
  <si>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</si>
  <si>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</si>
  <si>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</si>
  <si>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</si>
  <si>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</si>
  <si>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</si>
  <si>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</si>
  <si>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</si>
  <si>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</si>
  <si>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</si>
  <si>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</si>
  <si>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</si>
  <si>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</si>
  <si>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</si>
  <si>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</si>
  <si>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</si>
  <si>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</si>
  <si>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</si>
  <si>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</si>
  <si>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</si>
  <si>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</si>
  <si>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</si>
  <si>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</si>
  <si>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</si>
  <si>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</si>
  <si>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</si>
  <si>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</si>
  <si>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</si>
  <si>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</si>
  <si>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</si>
  <si>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</si>
  <si>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</si>
  <si>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</si>
  <si>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</si>
  <si>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</si>
  <si>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</si>
  <si>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</si>
  <si>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</si>
  <si>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</si>
  <si>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</si>
  <si>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</si>
  <si>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</si>
  <si>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</si>
  <si>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</si>
  <si>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</si>
  <si>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</si>
  <si>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</si>
  <si>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</si>
  <si>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</si>
  <si>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</si>
  <si>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</si>
  <si>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</si>
  <si>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</si>
  <si>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</si>
  <si>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</si>
  <si>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</si>
  <si>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</si>
  <si>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</si>
  <si>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</si>
  <si>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</si>
  <si>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</si>
  <si>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</si>
  <si>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</si>
  <si>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</si>
  <si>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</si>
  <si>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</si>
  <si>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</si>
  <si>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</si>
  <si>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</si>
  <si>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</si>
  <si>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</si>
  <si>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</si>
  <si>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</si>
  <si>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</si>
  <si>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</si>
  <si>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</si>
  <si>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</si>
  <si>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</si>
  <si>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</si>
  <si>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</si>
  <si>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</si>
  <si>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</si>
  <si>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</si>
  <si>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</si>
  <si>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</si>
  <si>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</si>
  <si>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</si>
  <si>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</si>
  <si>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</si>
  <si>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</si>
  <si>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</si>
  <si>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</si>
  <si>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</si>
  <si>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</si>
  <si>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</si>
  <si>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</si>
  <si>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</si>
  <si>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</si>
  <si>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</si>
  <si>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</si>
  <si>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</si>
  <si>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</si>
  <si>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</si>
  <si>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</si>
  <si>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</si>
  <si>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</si>
  <si>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</si>
  <si>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</si>
  <si>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</si>
  <si>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</si>
  <si>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</si>
  <si>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</si>
  <si>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</si>
  <si>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</si>
  <si>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</si>
  <si>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</si>
  <si>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</si>
  <si>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</si>
  <si>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</si>
  <si>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</si>
  <si>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</si>
  <si>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</si>
  <si>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</si>
  <si>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</si>
  <si>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</si>
  <si>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</si>
  <si>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</si>
  <si>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</si>
  <si>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</si>
  <si>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</si>
  <si>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</si>
  <si>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</si>
  <si>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</si>
  <si>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</si>
  <si>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</si>
  <si>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</si>
  <si>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</si>
  <si>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</si>
  <si>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</si>
  <si>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</si>
  <si>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</si>
  <si>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</si>
  <si>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</si>
  <si>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</si>
  <si>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</si>
  <si>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</si>
  <si>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</si>
  <si>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</si>
  <si>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</si>
  <si>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</si>
  <si>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</si>
  <si>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</si>
  <si>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</si>
  <si>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</si>
  <si>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</si>
  <si>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</si>
  <si>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</si>
  <si>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</si>
  <si>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</si>
  <si>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</si>
  <si>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</si>
  <si>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</si>
  <si>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</si>
  <si>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</si>
  <si>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</si>
  <si>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</si>
  <si>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</si>
  <si>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</si>
  <si>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</si>
  <si>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</si>
  <si>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</si>
  <si>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</si>
  <si>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</si>
  <si>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</si>
  <si>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</si>
  <si>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</si>
  <si>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</si>
  <si>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</si>
  <si>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</si>
  <si>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</si>
  <si>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</si>
  <si>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</si>
  <si>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</si>
  <si>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</si>
  <si>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</si>
  <si>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</si>
  <si>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</si>
  <si>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</si>
  <si>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</si>
  <si>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</si>
  <si>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</si>
  <si>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</si>
  <si>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</si>
  <si>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</si>
  <si>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</si>
  <si>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</si>
  <si>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</si>
  <si>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</si>
  <si>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</si>
  <si>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</si>
  <si>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</si>
  <si>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</si>
  <si>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</si>
  <si>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</si>
  <si>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</si>
  <si>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</si>
  <si>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</si>
  <si>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</si>
  <si>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</si>
  <si>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</si>
  <si>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</si>
  <si>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</si>
  <si>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</si>
  <si>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</si>
  <si>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</si>
  <si>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</si>
  <si>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</si>
  <si>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</si>
  <si>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</si>
  <si>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</si>
  <si>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</si>
  <si>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</si>
  <si>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</si>
  <si>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</si>
  <si>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</si>
  <si>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</si>
  <si>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</si>
  <si>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</si>
  <si>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</si>
  <si>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</si>
  <si>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</si>
  <si>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</si>
  <si>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</si>
  <si>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</si>
  <si>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</si>
  <si>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</si>
  <si>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</si>
  <si>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</si>
  <si>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</si>
  <si>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</si>
  <si>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</si>
  <si>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</si>
  <si>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</si>
  <si>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</si>
  <si>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</si>
  <si>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</si>
  <si>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</si>
  <si>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</si>
  <si>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</si>
  <si>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</si>
  <si>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</si>
  <si>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</si>
  <si>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</si>
  <si>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</si>
  <si>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</si>
  <si>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</si>
  <si>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</si>
  <si>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</si>
  <si>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</si>
  <si>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</si>
  <si>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</si>
  <si>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</si>
  <si>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</si>
  <si>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</si>
  <si>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</si>
  <si>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</si>
  <si>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</si>
  <si>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</si>
  <si>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</si>
  <si>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</si>
  <si>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</si>
  <si>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</si>
  <si>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</si>
  <si>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</si>
  <si>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</si>
  <si>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</si>
  <si>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</si>
  <si>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</si>
  <si>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</si>
  <si>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</si>
  <si>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</si>
  <si>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</si>
  <si>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</si>
  <si>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</si>
  <si>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</si>
  <si>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</si>
  <si>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</si>
  <si>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</si>
  <si>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</si>
  <si>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</si>
  <si>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</si>
  <si>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</si>
  <si>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</si>
  <si>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</si>
  <si>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</si>
  <si>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</si>
  <si>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</si>
  <si>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</si>
  <si>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</si>
  <si>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</si>
  <si>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</si>
  <si>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</si>
  <si>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</si>
  <si>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</si>
  <si>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</si>
  <si>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</si>
  <si>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</si>
  <si>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</si>
  <si>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</si>
  <si>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</si>
  <si>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</si>
  <si>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</si>
  <si>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</si>
  <si>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</si>
  <si>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</si>
  <si>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</si>
  <si>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</si>
  <si>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</si>
  <si>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</si>
  <si>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</si>
  <si>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</si>
  <si>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</si>
  <si>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</si>
  <si>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</si>
  <si>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</si>
  <si>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</si>
  <si>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</si>
  <si>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</si>
  <si>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</si>
  <si>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</si>
  <si>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</si>
  <si>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</si>
  <si>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</si>
  <si>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</si>
  <si>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</si>
  <si>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</si>
  <si>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</si>
  <si>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</si>
  <si>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</si>
  <si>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</si>
  <si>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</si>
  <si>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</si>
  <si>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</si>
  <si>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</si>
  <si>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</si>
  <si>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</si>
  <si>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</si>
  <si>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</si>
  <si>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</si>
  <si>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</si>
  <si>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</si>
  <si>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</si>
  <si>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</si>
  <si>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</si>
  <si>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</si>
  <si>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</si>
  <si>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</si>
  <si>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</si>
  <si>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</si>
  <si>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</si>
  <si>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</si>
  <si>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</si>
  <si>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</si>
  <si>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</si>
  <si>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</si>
  <si>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</si>
  <si>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</si>
  <si>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</si>
  <si>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</si>
  <si>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</si>
  <si>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</si>
  <si>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</si>
  <si>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</si>
  <si>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</si>
  <si>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</si>
  <si>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</si>
  <si>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</si>
  <si>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</si>
  <si>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</si>
  <si>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</si>
  <si>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</si>
  <si>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</si>
  <si>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</si>
  <si>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</si>
  <si>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</si>
  <si>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</si>
  <si>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</si>
  <si>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</si>
  <si>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</si>
  <si>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</si>
  <si>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</si>
  <si>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</si>
  <si>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</si>
  <si>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</si>
  <si>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</si>
  <si>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</si>
  <si>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</si>
  <si>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</si>
  <si>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</si>
  <si>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</si>
  <si>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</si>
  <si>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</si>
  <si>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</si>
  <si>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</si>
  <si>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</si>
  <si>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</si>
  <si>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</si>
  <si>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</si>
  <si>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</si>
  <si>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</si>
  <si>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</si>
  <si>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</si>
  <si>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</si>
  <si>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</si>
  <si>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</si>
  <si>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</si>
  <si>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</si>
  <si>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</si>
  <si>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</si>
  <si>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</si>
  <si>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</si>
  <si>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</si>
  <si>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</si>
  <si>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</si>
  <si>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</si>
  <si>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</si>
  <si>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</si>
  <si>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</si>
  <si>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</si>
  <si>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</si>
  <si>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</si>
  <si>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</si>
  <si>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</si>
  <si>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</si>
  <si>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</si>
  <si>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</si>
  <si>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</si>
  <si>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</si>
  <si>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</si>
  <si>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</si>
  <si>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</si>
  <si>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</si>
  <si>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</si>
  <si>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</si>
  <si>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</si>
  <si>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</si>
  <si>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</si>
  <si>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</si>
  <si>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</si>
  <si>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</si>
  <si>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</si>
  <si>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</si>
  <si>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</si>
  <si>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</si>
  <si>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</si>
  <si>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</si>
  <si>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</si>
  <si>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</si>
  <si>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</si>
  <si>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</si>
  <si>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</si>
  <si>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</si>
  <si>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</si>
  <si>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</si>
  <si>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</si>
  <si>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</si>
  <si>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</si>
  <si>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</si>
  <si>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</si>
  <si>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</si>
  <si>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</si>
  <si>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</si>
  <si>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</si>
  <si>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</si>
  <si>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</si>
  <si>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</si>
  <si>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</si>
  <si>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</si>
  <si>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</si>
  <si>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</si>
  <si>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</si>
  <si>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</si>
  <si>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</si>
  <si>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</si>
  <si>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</si>
  <si>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</si>
  <si>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</si>
  <si>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</si>
  <si>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</si>
  <si>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</si>
  <si>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</si>
  <si>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</si>
  <si>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</si>
  <si>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</si>
  <si>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</si>
  <si>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</si>
  <si>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</si>
  <si>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</si>
  <si>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</si>
  <si>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</si>
  <si>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</si>
  <si>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</si>
  <si>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</si>
  <si>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</si>
  <si>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</si>
  <si>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</si>
  <si>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</si>
  <si>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</si>
  <si>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</si>
  <si>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</si>
  <si>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</si>
  <si>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</si>
  <si>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</si>
  <si>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</si>
  <si>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</si>
  <si>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</si>
  <si>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</si>
  <si>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</si>
  <si>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</si>
  <si>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</si>
  <si>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</si>
  <si>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</si>
  <si>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</si>
  <si>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</si>
  <si>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</si>
  <si>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</si>
  <si>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</si>
  <si>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</si>
  <si>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</si>
  <si>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</si>
  <si>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</si>
  <si>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</si>
  <si>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</si>
  <si>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</si>
  <si>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</si>
  <si>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</si>
  <si>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</si>
  <si>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</si>
  <si>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</si>
  <si>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</si>
  <si>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</si>
  <si>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</si>
  <si>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</si>
  <si>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</si>
  <si>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</si>
  <si>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</si>
  <si>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</si>
  <si>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</si>
  <si>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</si>
  <si>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</si>
  <si>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</si>
  <si>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</si>
  <si>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</si>
  <si>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</si>
  <si>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</si>
  <si>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</si>
  <si>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</si>
  <si>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</si>
  <si>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</si>
  <si>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</si>
  <si>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</si>
  <si>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</si>
  <si>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</si>
  <si>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</si>
  <si>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</si>
  <si>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</si>
  <si>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</si>
  <si>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</si>
  <si>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</si>
  <si>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</si>
  <si>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</si>
  <si>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</si>
  <si>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</si>
  <si>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</si>
  <si>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</si>
  <si>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</si>
  <si>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</si>
  <si>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</si>
  <si>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</si>
  <si>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</si>
  <si>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</si>
  <si>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</si>
  <si>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</si>
  <si>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</si>
  <si>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</si>
  <si>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</si>
  <si>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</si>
  <si>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</si>
  <si>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</si>
  <si>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</si>
  <si>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</si>
  <si>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</si>
  <si>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</si>
  <si>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</si>
  <si>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</si>
  <si>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</si>
  <si>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</si>
  <si>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</si>
  <si>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</si>
  <si>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</si>
  <si>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</si>
  <si>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</si>
  <si>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</si>
  <si>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</si>
  <si>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</si>
  <si>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</si>
  <si>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</si>
  <si>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</si>
  <si>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</si>
  <si>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</si>
  <si>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</si>
  <si>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</si>
  <si>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</si>
  <si>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</si>
  <si>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</si>
  <si>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</si>
  <si>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</si>
  <si>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</si>
  <si>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</si>
  <si>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</si>
  <si>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</si>
  <si>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</si>
  <si>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</si>
  <si>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</si>
  <si>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</si>
  <si>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</si>
  <si>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</si>
  <si>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</si>
  <si>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</si>
  <si>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</si>
  <si>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</si>
  <si>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</si>
  <si>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</si>
  <si>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</si>
  <si>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</si>
  <si>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</si>
  <si>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</si>
  <si>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</si>
  <si>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</si>
  <si>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</si>
  <si>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</si>
  <si>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</si>
  <si>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</si>
  <si>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</si>
  <si>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</si>
  <si>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</si>
  <si>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</si>
  <si>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</si>
  <si>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</si>
  <si>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</si>
  <si>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</si>
  <si>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</si>
  <si>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</si>
  <si>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</si>
  <si>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</si>
  <si>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</si>
  <si>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</si>
  <si>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</si>
  <si>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</si>
  <si>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</si>
  <si>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</si>
  <si>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</si>
  <si>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</si>
  <si>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</si>
  <si>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</si>
  <si>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</si>
  <si>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</si>
  <si>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</si>
  <si>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</si>
  <si>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</si>
  <si>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</si>
  <si>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</si>
  <si>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</si>
  <si>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</si>
  <si>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</si>
  <si>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</si>
  <si>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</si>
  <si>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</si>
  <si>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</si>
  <si>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</si>
  <si>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</si>
  <si>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</si>
  <si>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</si>
  <si>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</si>
  <si>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</si>
  <si>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</si>
  <si>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</si>
  <si>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</si>
  <si>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</si>
  <si>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</si>
  <si>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</si>
  <si>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</si>
  <si>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</si>
  <si>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</si>
  <si>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</si>
  <si>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</si>
  <si>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</si>
  <si>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</si>
  <si>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</si>
  <si>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</si>
  <si>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</si>
  <si>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</si>
  <si>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</si>
  <si>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</si>
  <si>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</si>
  <si>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</si>
  <si>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</si>
  <si>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</si>
  <si>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</si>
  <si>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</si>
  <si>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</si>
  <si>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</si>
  <si>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</si>
  <si>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</si>
  <si>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</si>
  <si>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</si>
  <si>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</si>
  <si>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</si>
  <si>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</si>
  <si>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</si>
  <si>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</si>
  <si>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</si>
  <si>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</si>
  <si>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</si>
  <si>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</si>
  <si>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</si>
  <si>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</si>
  <si>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</si>
  <si>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</si>
  <si>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</si>
  <si>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</si>
  <si>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</si>
  <si>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</si>
  <si>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</si>
  <si>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</si>
  <si>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</si>
  <si>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</si>
  <si>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</si>
  <si>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</si>
  <si>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</si>
  <si>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</si>
  <si>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</si>
  <si>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</si>
  <si>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</si>
  <si>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</si>
  <si>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</si>
  <si>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</si>
  <si>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</si>
  <si>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</si>
  <si>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</si>
  <si>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</si>
  <si>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</si>
  <si>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</si>
  <si>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</si>
  <si>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</si>
  <si>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</si>
  <si>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</si>
  <si>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</si>
  <si>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</si>
  <si>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</si>
  <si>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</si>
  <si>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</si>
  <si>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</si>
  <si>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</si>
  <si>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</si>
  <si>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</si>
  <si>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</si>
  <si>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</si>
  <si>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</si>
  <si>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</si>
  <si>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</si>
  <si>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</si>
  <si>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</si>
  <si>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</si>
  <si>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</si>
  <si>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</si>
  <si>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</si>
  <si>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</si>
  <si>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</si>
  <si>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</si>
  <si>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</si>
  <si>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</si>
  <si>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</si>
  <si>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</si>
  <si>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</si>
  <si>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</si>
  <si>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</si>
  <si>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</si>
  <si>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</si>
  <si>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</si>
  <si>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</si>
  <si>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</si>
  <si>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</si>
  <si>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</si>
  <si>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</si>
  <si>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</si>
  <si>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</si>
  <si>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</si>
  <si>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</si>
  <si>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</si>
  <si>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</si>
  <si>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</si>
  <si>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</si>
  <si>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</si>
  <si>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</si>
  <si>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</si>
  <si>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</si>
  <si>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</si>
  <si>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</si>
  <si>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</si>
  <si>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</si>
  <si>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</si>
  <si>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</si>
  <si>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</si>
  <si>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</si>
  <si>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</si>
  <si>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</si>
  <si>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</si>
  <si>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</si>
  <si>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</si>
  <si>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</si>
  <si>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</si>
  <si>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</si>
  <si>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</si>
  <si>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</si>
  <si>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</si>
  <si>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</si>
  <si>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</si>
  <si>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</si>
  <si>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</si>
  <si>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</si>
  <si>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</si>
  <si>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</si>
  <si>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</si>
  <si>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</si>
  <si>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</si>
  <si>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</si>
  <si>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</si>
  <si>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</si>
  <si>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</si>
  <si>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</si>
  <si>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</si>
  <si>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</si>
  <si>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</si>
  <si>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</si>
  <si>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</si>
  <si>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</si>
  <si>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</si>
  <si>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</si>
  <si>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</si>
  <si>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</si>
  <si>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</si>
  <si>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</si>
  <si>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</si>
  <si>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</si>
  <si>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</si>
  <si>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</si>
  <si>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</si>
  <si>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</si>
  <si>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</si>
  <si>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</si>
  <si>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</si>
  <si>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</si>
  <si>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</si>
  <si>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</si>
  <si>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</si>
  <si>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</si>
  <si>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</si>
  <si>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</si>
  <si>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</si>
  <si>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</si>
  <si>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</si>
  <si>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</si>
  <si>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</si>
  <si>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</si>
  <si>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</si>
  <si>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</si>
  <si>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</si>
  <si>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</si>
  <si>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</si>
  <si>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</si>
  <si>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</si>
  <si>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</si>
  <si>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</si>
  <si>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</si>
  <si>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</si>
  <si>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</si>
  <si>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</si>
  <si>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</si>
  <si>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</si>
  <si>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</si>
  <si>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</si>
  <si>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</si>
  <si>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</si>
  <si>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</si>
  <si>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</si>
  <si>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</si>
  <si>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</si>
  <si>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</si>
  <si>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</si>
  <si>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</si>
  <si>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</si>
  <si>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</si>
  <si>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</si>
  <si>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</si>
  <si>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</si>
  <si>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</si>
  <si>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</si>
  <si>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</si>
  <si>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</si>
  <si>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</si>
  <si>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</si>
  <si>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</si>
  <si>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</si>
  <si>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</si>
  <si>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</si>
  <si>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</si>
  <si>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</si>
  <si>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</si>
  <si>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</si>
  <si>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</si>
  <si>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</si>
  <si>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</si>
  <si>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</si>
  <si>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</si>
  <si>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</si>
  <si>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</si>
  <si>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</si>
  <si>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</si>
  <si>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</si>
  <si>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</si>
  <si>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</si>
  <si>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</si>
  <si>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</si>
  <si>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</si>
  <si>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</si>
  <si>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</si>
  <si>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</si>
  <si>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</si>
  <si>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</si>
  <si>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</si>
  <si>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</si>
  <si>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</si>
  <si>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</si>
  <si>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</si>
  <si>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</si>
  <si>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</si>
  <si>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</si>
  <si>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</si>
  <si>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</si>
  <si>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</si>
  <si>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</si>
  <si>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</si>
  <si>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</si>
  <si>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</si>
  <si>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</si>
  <si>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</si>
  <si>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</si>
  <si>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</si>
  <si>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</si>
  <si>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</si>
  <si>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</si>
  <si>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</si>
  <si>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</si>
  <si>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</si>
  <si>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</si>
  <si>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</si>
  <si>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</si>
  <si>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</si>
  <si>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</si>
  <si>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</si>
  <si>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</si>
  <si>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</si>
  <si>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</si>
  <si>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</si>
  <si>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</si>
  <si>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</si>
  <si>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</si>
  <si>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</si>
  <si>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</si>
  <si>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</si>
  <si>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</si>
  <si>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</si>
  <si>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</si>
  <si>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</si>
  <si>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</si>
  <si>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</si>
  <si>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</si>
  <si>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</si>
  <si>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</si>
  <si>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</si>
  <si>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</si>
  <si>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</si>
  <si>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</si>
  <si>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</si>
  <si>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</si>
  <si>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</si>
  <si>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</si>
  <si>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</si>
  <si>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</si>
  <si>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</si>
  <si>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</si>
  <si>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</si>
  <si>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</si>
  <si>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</si>
  <si>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</si>
  <si>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</si>
  <si>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</si>
  <si>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</si>
  <si>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</si>
  <si>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</si>
  <si>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</si>
  <si>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</si>
  <si>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</si>
  <si>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</si>
  <si>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</si>
  <si>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</si>
  <si>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</si>
  <si>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</si>
  <si>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</si>
  <si>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</si>
  <si>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</si>
  <si>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</si>
  <si>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</si>
  <si>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</si>
  <si>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</si>
  <si>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</si>
  <si>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</si>
  <si>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</si>
  <si>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</si>
  <si>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</si>
  <si>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</si>
  <si>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</si>
  <si>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</si>
  <si>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</si>
  <si>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</si>
  <si>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</si>
  <si>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</si>
  <si>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</si>
  <si>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</si>
  <si>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</si>
  <si>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</si>
  <si>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</si>
  <si>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</si>
  <si>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</si>
  <si>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</si>
  <si>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</si>
  <si>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</si>
  <si>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</si>
  <si>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</si>
  <si>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</si>
  <si>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</si>
  <si>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</si>
  <si>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</si>
  <si>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</si>
  <si>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</si>
  <si>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</si>
  <si>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</si>
  <si>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</si>
  <si>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</si>
  <si>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</si>
  <si>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</si>
  <si>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</si>
  <si>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</si>
  <si>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</si>
  <si>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</si>
  <si>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</si>
  <si>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</si>
  <si>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</si>
  <si>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</si>
  <si>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</si>
  <si>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</si>
  <si>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</si>
  <si>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</si>
  <si>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</si>
  <si>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</si>
  <si>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</si>
  <si>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</si>
  <si>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</si>
  <si>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</si>
  <si>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</si>
  <si>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</si>
  <si>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</si>
  <si>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</si>
  <si>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</si>
  <si>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</si>
  <si>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</si>
  <si>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</si>
  <si>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</si>
  <si>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</si>
  <si>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</si>
  <si>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</si>
  <si>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</si>
  <si>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</si>
  <si>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</si>
  <si>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</si>
  <si>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</si>
  <si>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</si>
  <si>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</si>
  <si>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</si>
  <si>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</si>
  <si>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</si>
  <si>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</si>
  <si>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</si>
  <si>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</si>
  <si>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</si>
  <si>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</si>
  <si>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</si>
  <si>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</si>
  <si>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</si>
  <si>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</si>
  <si>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</si>
  <si>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</si>
  <si>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</si>
  <si>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</si>
  <si>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</si>
  <si>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</si>
  <si>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</si>
  <si>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</si>
  <si>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</si>
  <si>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</si>
  <si>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</si>
  <si>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</si>
  <si>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</si>
  <si>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</si>
  <si>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</si>
  <si>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</si>
  <si>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</si>
  <si>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</si>
  <si>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</si>
  <si>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</si>
  <si>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</si>
  <si>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</si>
  <si>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</si>
  <si>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</si>
  <si>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</si>
  <si>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</si>
  <si>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</si>
  <si>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</si>
  <si>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</si>
  <si>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</si>
  <si>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</si>
  <si>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</si>
  <si>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</si>
  <si>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</si>
  <si>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</si>
  <si>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</si>
  <si>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</si>
  <si>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</si>
  <si>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</si>
  <si>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</si>
  <si>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</si>
  <si>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</si>
  <si>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</si>
  <si>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</si>
  <si>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</si>
  <si>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</si>
  <si>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</si>
  <si>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</si>
  <si>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</si>
  <si>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</si>
  <si>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</si>
  <si>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</si>
  <si>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</si>
  <si>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</si>
  <si>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</si>
  <si>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</si>
  <si>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</si>
  <si>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</si>
  <si>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</si>
  <si>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</si>
  <si>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</si>
  <si>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</si>
  <si>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</si>
  <si>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</si>
  <si>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</si>
  <si>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</si>
  <si>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</si>
  <si>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</si>
  <si>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</si>
  <si>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</si>
  <si>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</si>
  <si>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</si>
  <si>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</si>
  <si>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</si>
  <si>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</si>
  <si>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</si>
  <si>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</si>
  <si>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</si>
  <si>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</si>
  <si>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</si>
  <si>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</si>
  <si>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</si>
  <si>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</si>
  <si>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</si>
  <si>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</si>
  <si>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</si>
  <si>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</si>
  <si>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</si>
  <si>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</si>
  <si>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</si>
  <si>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</si>
  <si>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</si>
  <si>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</si>
  <si>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</si>
  <si>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</si>
  <si>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</si>
  <si>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</si>
  <si>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</si>
  <si>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</si>
  <si>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</si>
  <si>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</si>
  <si>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</si>
  <si>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</si>
  <si>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</si>
  <si>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</si>
  <si>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</si>
  <si>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</si>
  <si>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</si>
  <si>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</si>
  <si>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</si>
  <si>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</si>
  <si>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</si>
  <si>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</si>
  <si>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</si>
  <si>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</si>
  <si>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</si>
  <si>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</si>
  <si>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</si>
  <si>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</si>
  <si>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</si>
  <si>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</si>
  <si>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</si>
  <si>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</si>
  <si>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</si>
  <si>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</si>
  <si>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</si>
  <si>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</si>
  <si>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</si>
  <si>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</si>
  <si>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</si>
  <si>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</si>
  <si>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</si>
  <si>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</si>
  <si>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</si>
  <si>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</si>
  <si>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</si>
  <si>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</si>
  <si>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</si>
  <si>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</si>
  <si>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</si>
  <si>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</si>
  <si>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</si>
  <si>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</si>
  <si>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</si>
  <si>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</si>
  <si>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</si>
  <si>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</si>
  <si>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</si>
  <si>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</si>
  <si>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</si>
  <si>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</si>
  <si>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</si>
  <si>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</si>
  <si>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</si>
  <si>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</si>
  <si>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</si>
  <si>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</si>
  <si>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</si>
  <si>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</si>
  <si>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</si>
  <si>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</si>
  <si>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</si>
  <si>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</si>
  <si>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</si>
  <si>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</si>
  <si>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</si>
  <si>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</si>
  <si>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</si>
  <si>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</si>
  <si>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</si>
  <si>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</si>
  <si>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</si>
  <si>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</si>
  <si>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</si>
  <si>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</si>
  <si>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</si>
  <si>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</si>
  <si>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</si>
  <si>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</si>
  <si>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</si>
  <si>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</si>
  <si>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</si>
  <si>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</si>
  <si>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</si>
  <si>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</si>
  <si>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</si>
  <si>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</si>
  <si>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</si>
  <si>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</si>
  <si>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</si>
  <si>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</si>
  <si>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</si>
  <si>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</si>
  <si>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</si>
  <si>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</si>
  <si>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</si>
  <si>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</si>
  <si>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</si>
  <si>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</si>
  <si>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</si>
  <si>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</si>
  <si>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</si>
  <si>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</si>
  <si>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</si>
  <si>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</si>
  <si>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</si>
  <si>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</si>
  <si>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</si>
  <si>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</si>
  <si>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</si>
  <si>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</si>
  <si>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</si>
  <si>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</si>
  <si>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</si>
  <si>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</si>
  <si>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</si>
  <si>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</si>
  <si>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</si>
  <si>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</si>
  <si>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</si>
  <si>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</si>
  <si>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</si>
  <si>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</si>
  <si>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</si>
  <si>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</si>
  <si>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</si>
  <si>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</si>
  <si>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</si>
  <si>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</si>
  <si>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</si>
  <si>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</si>
  <si>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</si>
  <si>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</si>
  <si>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</si>
  <si>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</si>
  <si>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</si>
  <si>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</si>
  <si>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</si>
  <si>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</si>
  <si>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</si>
  <si>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</si>
  <si>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</si>
  <si>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</si>
  <si>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</si>
  <si>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</si>
  <si>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</si>
  <si>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</si>
  <si>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</si>
  <si>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</si>
  <si>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</si>
  <si>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</si>
  <si>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</si>
  <si>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</si>
  <si>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</si>
  <si>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</si>
  <si>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</si>
  <si>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</si>
  <si>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</si>
  <si>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</si>
  <si>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</si>
  <si>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</si>
  <si>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</si>
  <si>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</si>
  <si>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</si>
  <si>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</si>
  <si>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</si>
  <si>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</si>
  <si>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</si>
  <si>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</si>
  <si>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</si>
  <si>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</si>
  <si>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</si>
  <si>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</si>
  <si>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</si>
  <si>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</si>
  <si>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</si>
  <si>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</si>
  <si>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</si>
  <si>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</si>
  <si>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</si>
  <si>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</si>
  <si>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</si>
  <si>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</si>
  <si>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</si>
  <si>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</si>
  <si>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</si>
  <si>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</si>
  <si>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</si>
  <si>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</si>
  <si>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</si>
  <si>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</si>
  <si>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</si>
  <si>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</si>
  <si>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</si>
  <si>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</si>
  <si>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</si>
  <si>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</si>
  <si>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</si>
  <si>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</si>
  <si>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</si>
  <si>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</si>
  <si>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</si>
  <si>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</si>
  <si>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</si>
  <si>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</si>
  <si>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</si>
  <si>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</si>
  <si>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</si>
  <si>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</si>
  <si>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</si>
  <si>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</si>
  <si>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</si>
  <si>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</si>
  <si>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</si>
  <si>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</si>
  <si>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</si>
  <si>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</si>
  <si>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</si>
  <si>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</si>
  <si>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</si>
  <si>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</si>
  <si>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</si>
  <si>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</si>
  <si>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</si>
  <si>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</si>
  <si>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</si>
  <si>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</si>
  <si>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</si>
  <si>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</si>
  <si>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</si>
  <si>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</si>
  <si>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</si>
  <si>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</si>
  <si>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</si>
  <si>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</si>
  <si>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</si>
  <si>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</si>
  <si>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</si>
  <si>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</si>
  <si>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</si>
  <si>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</si>
  <si>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</si>
  <si>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</si>
  <si>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</si>
  <si>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</si>
  <si>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</si>
  <si>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</si>
  <si>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</si>
  <si>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</si>
  <si>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</si>
  <si>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</si>
  <si>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</si>
  <si>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</si>
  <si>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</si>
  <si>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</si>
  <si>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</si>
  <si>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</si>
  <si>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</si>
  <si>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</si>
  <si>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</si>
  <si>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</si>
  <si>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</si>
  <si>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</si>
  <si>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</si>
  <si>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</si>
  <si>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</si>
  <si>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</si>
  <si>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</si>
  <si>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</si>
  <si>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</si>
  <si>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</si>
  <si>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</si>
  <si>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</si>
  <si>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</si>
  <si>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</si>
  <si>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</si>
  <si>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</si>
  <si>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</si>
  <si>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</si>
  <si>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</si>
  <si>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</si>
  <si>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</si>
  <si>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</si>
  <si>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</si>
  <si>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</si>
  <si>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</si>
  <si>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</si>
  <si>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</si>
  <si>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</si>
  <si>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</si>
  <si>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</si>
  <si>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</si>
  <si>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</si>
  <si>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</si>
  <si>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</si>
  <si>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</si>
  <si>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</si>
  <si>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</si>
  <si>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</si>
  <si>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</si>
  <si>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</si>
  <si>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</si>
  <si>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</si>
  <si>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</si>
  <si>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</si>
  <si>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</si>
  <si>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</si>
  <si>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</si>
  <si>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</si>
  <si>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</si>
  <si>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</si>
  <si>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</si>
  <si>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</si>
  <si>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</si>
  <si>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</si>
  <si>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</si>
  <si>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</si>
  <si>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</si>
  <si>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</si>
  <si>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</si>
  <si>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</si>
  <si>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</si>
  <si>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</si>
  <si>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</si>
  <si>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</si>
  <si>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</si>
  <si>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</si>
  <si>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</si>
  <si>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</si>
  <si>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</si>
  <si>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</si>
  <si>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</si>
  <si>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</si>
  <si>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</si>
  <si>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</si>
  <si>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</si>
  <si>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</si>
  <si>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</si>
  <si>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</si>
  <si>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</si>
  <si>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</si>
  <si>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</si>
  <si>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</si>
  <si>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</si>
  <si>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</si>
  <si>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</si>
  <si>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</si>
  <si>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</si>
  <si>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</si>
  <si>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</si>
  <si>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</si>
  <si>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</si>
  <si>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</si>
  <si>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</si>
  <si>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</si>
  <si>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</si>
  <si>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</si>
  <si>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</si>
  <si>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</si>
  <si>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</si>
  <si>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</si>
  <si>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</si>
  <si>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</si>
  <si>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</si>
  <si>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</si>
  <si>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</si>
  <si>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</si>
  <si>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</si>
  <si>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</si>
  <si>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</si>
  <si>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</si>
  <si>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</si>
  <si>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</si>
  <si>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</si>
  <si>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</si>
  <si>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</si>
  <si>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</si>
  <si>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</si>
  <si>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</si>
  <si>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</si>
  <si>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</si>
  <si>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</si>
  <si>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</si>
  <si>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</si>
  <si>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</si>
  <si>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</si>
  <si>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</si>
  <si>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</si>
  <si>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</si>
  <si>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</si>
  <si>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</si>
  <si>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</si>
  <si>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</si>
  <si>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</si>
  <si>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</si>
  <si>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</si>
  <si>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</si>
  <si>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</si>
  <si>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</si>
  <si>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</si>
  <si>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</si>
  <si>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</si>
  <si>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</si>
  <si>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</si>
  <si>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</si>
  <si>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</si>
  <si>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</si>
  <si>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</si>
  <si>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</si>
  <si>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</si>
  <si>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</si>
  <si>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</si>
  <si>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</si>
  <si>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</si>
  <si>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</si>
  <si>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</si>
  <si>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</si>
  <si>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</si>
  <si>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</si>
  <si>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</si>
  <si>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</si>
  <si>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</si>
  <si>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</si>
  <si>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</si>
  <si>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</si>
  <si>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</si>
  <si>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</si>
  <si>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</si>
  <si>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</si>
  <si>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</si>
  <si>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</si>
  <si>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</si>
  <si>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</si>
  <si>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</si>
  <si>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</si>
  <si>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</si>
  <si>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</si>
  <si>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</si>
  <si>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</si>
  <si>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</si>
  <si>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</si>
  <si>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</si>
  <si>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</si>
  <si>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</si>
  <si>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</si>
  <si>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</si>
  <si>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</si>
  <si>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</si>
  <si>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</si>
  <si>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</si>
  <si>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</si>
  <si>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</si>
  <si>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</si>
  <si>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</si>
  <si>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</si>
  <si>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</si>
  <si>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</si>
  <si>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</si>
  <si>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</si>
  <si>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</si>
  <si>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</si>
  <si>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</si>
  <si>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</si>
  <si>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</si>
  <si>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</si>
  <si>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</si>
  <si>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</si>
  <si>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</si>
  <si>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</si>
  <si>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</si>
  <si>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</si>
  <si>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</si>
  <si>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</si>
  <si>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</si>
  <si>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</si>
  <si>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</si>
  <si>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</si>
  <si>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</si>
  <si>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</si>
  <si>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</si>
  <si>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</si>
  <si>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</si>
  <si>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</si>
  <si>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</si>
  <si>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</si>
  <si>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</si>
  <si>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</si>
  <si>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</si>
  <si>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</si>
  <si>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</si>
  <si>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</si>
  <si>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</si>
  <si>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</si>
  <si>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</si>
  <si>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</si>
  <si>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</si>
  <si>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</si>
  <si>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</si>
  <si>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</si>
  <si>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</si>
  <si>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</si>
  <si>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</si>
  <si>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</si>
  <si>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</si>
  <si>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</si>
  <si>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</si>
  <si>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</si>
  <si>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</si>
  <si>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</si>
  <si>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</si>
  <si>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</si>
  <si>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</si>
  <si>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</si>
  <si>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</si>
  <si>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</si>
  <si>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</si>
  <si>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</si>
  <si>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</si>
  <si>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</si>
  <si>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</si>
  <si>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</si>
  <si>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</si>
  <si>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</si>
  <si>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</si>
  <si>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</si>
  <si>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</si>
  <si>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</si>
  <si>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</si>
  <si>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</si>
  <si>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</si>
  <si>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</si>
  <si>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</si>
  <si>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</si>
  <si>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</si>
  <si>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</si>
  <si>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</si>
  <si>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</si>
  <si>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</si>
  <si>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</si>
  <si>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</si>
  <si>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</si>
  <si>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</si>
  <si>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</si>
  <si>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</si>
  <si>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</si>
  <si>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</si>
  <si>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</si>
  <si>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</si>
  <si>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</si>
  <si>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</si>
  <si>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</si>
  <si>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</si>
  <si>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</si>
  <si>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</si>
  <si>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</si>
  <si>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</si>
  <si>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</si>
  <si>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</si>
  <si>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</si>
  <si>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</si>
  <si>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</si>
  <si>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</si>
  <si>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</si>
  <si>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</si>
  <si>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</si>
  <si>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</si>
  <si>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</si>
  <si>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</si>
  <si>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</si>
  <si>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</si>
  <si>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</si>
  <si>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</si>
  <si>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</si>
  <si>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</si>
  <si>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</si>
  <si>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</si>
  <si>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</si>
  <si>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</si>
  <si>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</si>
  <si>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</si>
  <si>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</si>
  <si>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</si>
  <si>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</si>
  <si>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</si>
  <si>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</si>
  <si>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</si>
  <si>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</si>
  <si>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</si>
  <si>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</si>
  <si>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</si>
  <si>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</si>
  <si>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</si>
  <si>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</si>
  <si>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</si>
  <si>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</si>
  <si>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</si>
  <si>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</si>
  <si>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</si>
  <si>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</si>
  <si>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</si>
  <si>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</si>
  <si>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</si>
  <si>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</si>
  <si>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</si>
  <si>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</si>
  <si>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</si>
  <si>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</si>
  <si>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</si>
  <si>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</si>
  <si>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</si>
  <si>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</si>
  <si>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</si>
  <si>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</si>
  <si>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</si>
  <si>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</si>
  <si>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</si>
  <si>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</si>
  <si>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</si>
  <si>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</si>
  <si>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</si>
  <si>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</si>
  <si>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</si>
  <si>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</si>
  <si>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</si>
  <si>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</si>
  <si>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</si>
  <si>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</si>
  <si>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</si>
  <si>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</si>
  <si>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</si>
  <si>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</si>
  <si>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</si>
  <si>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</si>
  <si>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</si>
  <si>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</si>
  <si>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</si>
  <si>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</si>
  <si>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</si>
  <si>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</si>
  <si>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</si>
  <si>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</si>
  <si>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</si>
  <si>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</si>
  <si>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</si>
  <si>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</si>
  <si>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</si>
  <si>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</si>
  <si>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</si>
  <si>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</si>
  <si>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</si>
  <si>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</si>
  <si>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</si>
  <si>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</si>
  <si>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</si>
  <si>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</si>
  <si>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</si>
  <si>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</si>
  <si>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</si>
  <si>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</si>
  <si>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</si>
  <si>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</si>
  <si>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</si>
  <si>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</si>
  <si>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</si>
  <si>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</si>
  <si>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</si>
  <si>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</si>
  <si>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</si>
  <si>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</si>
  <si>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</si>
  <si>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</si>
  <si>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</si>
  <si>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</si>
  <si>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</si>
  <si>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</si>
  <si>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</si>
  <si>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</si>
  <si>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</si>
  <si>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</si>
  <si>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</si>
  <si>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</si>
  <si>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</si>
  <si>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</si>
  <si>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</si>
  <si>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</si>
  <si>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</si>
  <si>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</si>
  <si>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</si>
  <si>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</si>
  <si>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</si>
  <si>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</si>
  <si>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</si>
  <si>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</si>
  <si>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</si>
  <si>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</si>
  <si>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</si>
  <si>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</si>
  <si>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</si>
  <si>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</si>
  <si>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</si>
  <si>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</si>
  <si>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</si>
  <si>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</si>
  <si>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</si>
  <si>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</si>
  <si>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</si>
  <si>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</si>
  <si>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</si>
  <si>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</si>
  <si>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</si>
  <si>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</si>
  <si>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</si>
  <si>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</si>
  <si>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</si>
  <si>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</si>
  <si>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</si>
  <si>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</si>
  <si>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</si>
  <si>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</si>
  <si>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</si>
  <si>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</si>
  <si>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</si>
  <si>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</si>
  <si>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</si>
  <si>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</si>
  <si>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</si>
  <si>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</si>
  <si>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</si>
  <si>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</si>
  <si>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</si>
  <si>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</si>
  <si>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</si>
  <si>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</si>
  <si>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</si>
  <si>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</si>
  <si>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</si>
  <si>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</si>
  <si>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</si>
  <si>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</si>
  <si>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</si>
  <si>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</si>
  <si>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</si>
  <si>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</si>
  <si>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</si>
  <si>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</si>
  <si>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</si>
  <si>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</si>
  <si>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</si>
  <si>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</si>
  <si>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</si>
  <si>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</si>
  <si>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</si>
  <si>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</si>
  <si>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</si>
  <si>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</si>
  <si>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</si>
  <si>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</si>
  <si>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</si>
  <si>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</si>
  <si>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</si>
  <si>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</si>
  <si>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</si>
  <si>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</si>
  <si>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</si>
  <si>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</si>
  <si>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</si>
  <si>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</si>
  <si>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</si>
  <si>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</si>
  <si>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</si>
  <si>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</si>
  <si>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</si>
  <si>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</si>
  <si>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</si>
  <si>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</si>
  <si>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</si>
  <si>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</si>
  <si>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</si>
  <si>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</si>
  <si>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</si>
  <si>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</si>
  <si>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</si>
  <si>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</si>
  <si>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</si>
  <si>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</si>
  <si>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</si>
  <si>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</si>
  <si>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</si>
  <si>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</si>
  <si>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</si>
  <si>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</si>
  <si>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</si>
  <si>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</si>
  <si>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</si>
  <si>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</si>
  <si>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</si>
  <si>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</si>
  <si>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</si>
  <si>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</si>
  <si>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</si>
  <si>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</si>
  <si>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</si>
  <si>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</si>
  <si>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</si>
  <si>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</si>
  <si>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</si>
  <si>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</si>
  <si>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</si>
  <si>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</si>
  <si>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</si>
  <si>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</si>
  <si>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</si>
  <si>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</si>
  <si>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</si>
  <si>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</si>
  <si>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</si>
  <si>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</si>
  <si>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</si>
  <si>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</si>
  <si>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</si>
  <si>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</si>
  <si>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</si>
  <si>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</si>
  <si>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</si>
  <si>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</si>
  <si>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</si>
  <si>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</si>
  <si>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</si>
  <si>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</si>
  <si>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</si>
  <si>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</si>
  <si>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</si>
  <si>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</si>
  <si>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</si>
  <si>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</si>
  <si>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</si>
  <si>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</si>
  <si>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</si>
  <si>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</si>
  <si>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</si>
  <si>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</si>
  <si>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</si>
  <si>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</si>
  <si>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</si>
  <si>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</si>
  <si>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</si>
  <si>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</si>
  <si>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</si>
  <si>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</si>
  <si>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</si>
  <si>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</si>
  <si>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</si>
  <si>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</si>
  <si>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</si>
  <si>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</si>
  <si>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</si>
  <si>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</si>
  <si>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</si>
  <si>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</si>
  <si>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</si>
  <si>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</si>
  <si>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</si>
  <si>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</si>
  <si>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</si>
  <si>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</si>
  <si>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</si>
  <si>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</si>
  <si>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</si>
  <si>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</si>
  <si>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</si>
  <si>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</si>
  <si>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</si>
  <si>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</si>
  <si>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</si>
  <si>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</si>
  <si>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</si>
  <si>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</si>
  <si>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</si>
  <si>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</si>
  <si>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</si>
  <si>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</si>
  <si>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</si>
  <si>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</si>
  <si>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</si>
  <si>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</si>
  <si>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</si>
  <si>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</si>
  <si>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</si>
  <si>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</si>
  <si>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</si>
  <si>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</si>
  <si>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</si>
  <si>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</si>
  <si>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</si>
  <si>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</si>
  <si>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</si>
  <si>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</si>
  <si>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</si>
  <si>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</si>
  <si>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</si>
  <si>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</si>
  <si>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</si>
  <si>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</si>
  <si>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</si>
  <si>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</si>
  <si>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</si>
  <si>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</si>
  <si>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</si>
  <si>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</si>
  <si>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</si>
  <si>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</si>
  <si>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</si>
  <si>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</si>
  <si>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</si>
  <si>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</si>
  <si>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</si>
  <si>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</si>
  <si>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</si>
  <si>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</si>
  <si>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</si>
  <si>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</si>
  <si>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</si>
  <si>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</si>
  <si>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</si>
  <si>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</si>
  <si>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</si>
  <si>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</si>
  <si>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</si>
  <si>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</si>
  <si>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</si>
  <si>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</si>
  <si>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</si>
  <si>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</si>
  <si>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</si>
  <si>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</si>
  <si>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</si>
  <si>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</si>
  <si>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</si>
  <si>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</si>
  <si>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</si>
  <si>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</si>
  <si>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</si>
  <si>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</si>
  <si>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</si>
  <si>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</si>
  <si>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</si>
  <si>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</si>
  <si>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</si>
  <si>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</si>
  <si>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</si>
  <si>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</si>
  <si>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</si>
  <si>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</si>
  <si>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</si>
  <si>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</si>
  <si>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</si>
  <si>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</si>
  <si>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</si>
  <si>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</si>
  <si>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</si>
  <si>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</si>
  <si>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</si>
  <si>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</si>
  <si>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</si>
  <si>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</si>
  <si>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</si>
  <si>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</si>
  <si>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</si>
  <si>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</si>
  <si>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</si>
  <si>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</si>
  <si>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</si>
  <si>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</si>
  <si>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</si>
  <si>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</si>
  <si>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</si>
  <si>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</si>
  <si>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</si>
  <si>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</si>
  <si>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</si>
  <si>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</si>
  <si>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</si>
  <si>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</si>
  <si>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</si>
  <si>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</si>
  <si>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</si>
  <si>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</si>
  <si>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</si>
  <si>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</si>
  <si>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</si>
  <si>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</si>
  <si>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</si>
  <si>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</si>
  <si>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</si>
  <si>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</si>
  <si>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</si>
  <si>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</si>
  <si>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</si>
  <si>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</si>
  <si>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</si>
  <si>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</si>
  <si>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</si>
  <si>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</si>
  <si>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</si>
  <si>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</si>
  <si>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</si>
  <si>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</si>
  <si>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</si>
  <si>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</si>
  <si>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</si>
  <si>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</si>
  <si>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</si>
  <si>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</si>
  <si>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</si>
  <si>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</si>
  <si>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</si>
  <si>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</si>
  <si>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</si>
  <si>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</si>
  <si>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</si>
  <si>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</si>
  <si>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</si>
  <si>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</si>
  <si>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</si>
  <si>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</si>
  <si>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</si>
  <si>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</si>
  <si>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</si>
  <si>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</si>
  <si>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</si>
  <si>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</si>
  <si>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</si>
  <si>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</si>
  <si>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</si>
  <si>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</si>
  <si>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</si>
  <si>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</si>
  <si>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</si>
  <si>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</si>
  <si>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</si>
  <si>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</si>
  <si>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</si>
  <si>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</si>
  <si>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</si>
  <si>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</si>
  <si>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</si>
  <si>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</si>
  <si>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</si>
  <si>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</si>
  <si>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</si>
  <si>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</si>
  <si>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</si>
  <si>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</si>
  <si>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</si>
  <si>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</si>
  <si>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</si>
  <si>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</si>
  <si>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</si>
  <si>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</si>
  <si>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</si>
  <si>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</si>
  <si>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</si>
  <si>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</si>
  <si>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</si>
  <si>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</si>
  <si>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</si>
  <si>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</si>
  <si>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</si>
  <si>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</si>
  <si>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</si>
  <si>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</si>
  <si>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</si>
  <si>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</si>
  <si>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</si>
  <si>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</si>
  <si>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</si>
  <si>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</si>
  <si>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</si>
  <si>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</si>
  <si>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</si>
  <si>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</si>
  <si>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</si>
  <si>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</si>
  <si>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</si>
  <si>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</si>
  <si>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</si>
  <si>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</si>
  <si>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</si>
  <si>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</si>
  <si>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</si>
  <si>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</si>
  <si>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</si>
  <si>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</si>
  <si>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</si>
  <si>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</si>
  <si>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</si>
  <si>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</si>
  <si>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</si>
  <si>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</si>
  <si>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</si>
  <si>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</si>
  <si>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</si>
  <si>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</si>
  <si>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</si>
  <si>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</si>
  <si>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</si>
  <si>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</si>
  <si>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</si>
  <si>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</si>
  <si>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</si>
  <si>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</si>
  <si>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</si>
  <si>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</si>
  <si>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</si>
  <si>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</si>
  <si>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</si>
  <si>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</si>
  <si>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</si>
  <si>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</si>
  <si>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</si>
  <si>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</si>
  <si>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</si>
  <si>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</si>
  <si>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</si>
  <si>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</si>
  <si>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</si>
  <si>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</si>
  <si>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</si>
  <si>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</si>
  <si>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</si>
  <si>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</si>
  <si>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</si>
  <si>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</si>
  <si>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</si>
  <si>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</si>
  <si>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</si>
  <si>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</si>
  <si>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</si>
  <si>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</si>
  <si>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</si>
  <si>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</si>
  <si>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</si>
  <si>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</si>
  <si>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</si>
  <si>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</si>
  <si>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</si>
  <si>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</si>
  <si>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</si>
  <si>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</si>
  <si>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</si>
  <si>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</si>
  <si>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</si>
  <si>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</si>
  <si>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</si>
  <si>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</si>
  <si>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</si>
  <si>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</si>
  <si>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</si>
  <si>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</si>
  <si>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</si>
  <si>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</si>
  <si>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</si>
  <si>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</si>
  <si>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</si>
  <si>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</si>
  <si>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</si>
  <si>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</si>
  <si>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</si>
  <si>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</si>
  <si>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</si>
  <si>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</si>
  <si>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</si>
  <si>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</si>
  <si>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</si>
  <si>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</si>
  <si>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</si>
  <si>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</si>
  <si>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</si>
  <si>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</si>
  <si>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</si>
  <si>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</si>
  <si>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</si>
  <si>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</si>
  <si>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</si>
  <si>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</si>
  <si>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</si>
  <si>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</si>
  <si>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</si>
  <si>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</si>
  <si>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</si>
  <si>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</si>
  <si>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</si>
  <si>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</si>
  <si>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</si>
  <si>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</si>
  <si>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</si>
  <si>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</si>
  <si>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</si>
  <si>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</si>
  <si>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</si>
  <si>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</si>
  <si>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</si>
  <si>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</si>
  <si>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</si>
  <si>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</si>
  <si>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</si>
  <si>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</si>
  <si>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</si>
  <si>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</si>
  <si>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</si>
  <si>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</si>
  <si>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</si>
  <si>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</si>
  <si>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</si>
  <si>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</si>
  <si>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</si>
  <si>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</si>
  <si>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</si>
  <si>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</si>
  <si>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</si>
  <si>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</si>
  <si>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</si>
  <si>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</si>
  <si>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</si>
  <si>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</si>
  <si>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</si>
  <si>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</si>
  <si>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</si>
  <si>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</si>
  <si>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</si>
  <si>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</si>
  <si>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</si>
  <si>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</si>
  <si>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</si>
  <si>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</si>
  <si>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</si>
  <si>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</si>
  <si>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</si>
  <si>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</si>
  <si>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</si>
  <si>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</si>
  <si>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</si>
  <si>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</si>
  <si>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</si>
  <si>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</si>
  <si>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</si>
  <si>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</si>
  <si>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</si>
  <si>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</si>
  <si>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</si>
  <si>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</si>
  <si>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</si>
  <si>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</si>
  <si>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</si>
  <si>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</si>
  <si>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</si>
  <si>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</si>
  <si>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</si>
  <si>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</si>
  <si>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</si>
  <si>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</si>
  <si>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</si>
  <si>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</si>
  <si>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</si>
  <si>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</si>
  <si>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</si>
  <si>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</si>
  <si>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</si>
  <si>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</si>
  <si>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</si>
  <si>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</si>
  <si>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</si>
  <si>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</si>
  <si>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</si>
  <si>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</si>
  <si>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</si>
  <si>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</si>
  <si>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</si>
  <si>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</si>
  <si>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</si>
  <si>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</si>
  <si>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</si>
  <si>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</si>
  <si>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</si>
  <si>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</si>
  <si>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</si>
  <si>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</si>
  <si>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</si>
  <si>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</si>
  <si>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</si>
  <si>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</si>
  <si>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</si>
  <si>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</si>
  <si>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</si>
  <si>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</si>
  <si>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</si>
  <si>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</si>
  <si>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</si>
  <si>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</si>
  <si>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</si>
  <si>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</si>
  <si>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</si>
  <si>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</si>
  <si>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</si>
  <si>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</si>
  <si>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</si>
  <si>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</si>
  <si>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</si>
  <si>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</si>
  <si>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</si>
  <si>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</si>
  <si>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</si>
  <si>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</si>
  <si>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</si>
  <si>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</si>
  <si>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</si>
  <si>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</si>
  <si>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</si>
  <si>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</si>
  <si>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</si>
  <si>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</si>
  <si>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</si>
  <si>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</si>
  <si>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</si>
  <si>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</si>
  <si>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</si>
  <si>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</si>
  <si>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</si>
  <si>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</si>
  <si>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</si>
  <si>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</si>
  <si>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</si>
  <si>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</si>
  <si>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</si>
  <si>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</si>
  <si>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</si>
  <si>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</si>
  <si>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</si>
  <si>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</si>
  <si>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</si>
  <si>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</si>
  <si>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</si>
  <si>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</si>
  <si>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</si>
  <si>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</si>
  <si>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</si>
  <si>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</si>
  <si>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</si>
  <si>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</si>
  <si>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</si>
  <si>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</si>
  <si>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</si>
  <si>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</si>
  <si>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</si>
  <si>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</si>
  <si>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</si>
  <si>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</si>
  <si>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</si>
  <si>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</si>
  <si>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</si>
  <si>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</si>
  <si>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</si>
  <si>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</si>
  <si>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</si>
  <si>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</si>
  <si>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</si>
  <si>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</si>
  <si>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</si>
  <si>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</si>
  <si>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</si>
  <si>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</si>
  <si>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</si>
  <si>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</si>
  <si>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</si>
  <si>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</si>
  <si>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</si>
  <si>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</si>
  <si>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</si>
  <si>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</si>
  <si>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</si>
  <si>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</si>
  <si>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</si>
  <si>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</si>
  <si>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</si>
  <si>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</si>
  <si>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</si>
  <si>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</si>
  <si>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</si>
  <si>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</si>
  <si>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</si>
  <si>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</si>
  <si>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</si>
  <si>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</si>
  <si>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</si>
  <si>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</si>
  <si>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</si>
  <si>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</si>
  <si>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</si>
  <si>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</si>
  <si>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</si>
  <si>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</si>
  <si>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</si>
  <si>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</si>
  <si>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</si>
  <si>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</si>
  <si>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</si>
  <si>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</si>
  <si>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</si>
  <si>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</si>
  <si>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</si>
  <si>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</si>
  <si>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</si>
  <si>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</si>
  <si>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</si>
  <si>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</si>
  <si>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</si>
  <si>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</si>
  <si>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</si>
  <si>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</si>
  <si>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</si>
  <si>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</si>
  <si>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</si>
  <si>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</si>
  <si>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</si>
  <si>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</si>
  <si>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</si>
  <si>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</si>
  <si>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</si>
  <si>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</si>
  <si>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</si>
  <si>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</si>
  <si>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</si>
  <si>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</si>
  <si>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</si>
  <si>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</si>
  <si>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</si>
  <si>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</si>
  <si>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</si>
  <si>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</si>
  <si>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</si>
  <si>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</si>
  <si>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</si>
  <si>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</si>
  <si>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</si>
  <si>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</si>
  <si>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</si>
  <si>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</si>
  <si>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</si>
  <si>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</si>
  <si>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</si>
  <si>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</si>
  <si>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</si>
  <si>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</si>
  <si>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</si>
  <si>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</si>
  <si>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</si>
  <si>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</si>
  <si>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</si>
  <si>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</si>
  <si>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</si>
  <si>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</si>
  <si>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</si>
  <si>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</si>
  <si>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</si>
  <si>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</si>
  <si>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</si>
  <si>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</si>
  <si>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</si>
  <si>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</si>
  <si>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</si>
  <si>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</si>
  <si>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</si>
  <si>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</si>
  <si>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</si>
  <si>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</si>
  <si>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</si>
  <si>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</si>
  <si>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</si>
  <si>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</si>
  <si>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</si>
  <si>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</si>
  <si>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</si>
  <si>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</si>
  <si>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</si>
  <si>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</si>
  <si>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</si>
  <si>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</si>
  <si>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</si>
  <si>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</si>
  <si>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</si>
  <si>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</si>
  <si>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</si>
  <si>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</si>
  <si>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</si>
  <si>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</si>
  <si>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</si>
  <si>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</si>
  <si>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</si>
  <si>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</si>
  <si>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</si>
  <si>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</si>
  <si>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</si>
  <si>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</si>
  <si>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</si>
  <si>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</si>
  <si>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</si>
  <si>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</si>
  <si>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</si>
  <si>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</si>
  <si>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</si>
  <si>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</si>
  <si>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</si>
  <si>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</si>
  <si>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</si>
  <si>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</si>
  <si>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</si>
  <si>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</si>
  <si>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</si>
  <si>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</si>
  <si>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</si>
  <si>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</si>
  <si>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</si>
  <si>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</si>
  <si>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</si>
  <si>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</si>
  <si>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</si>
  <si>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</si>
  <si>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</si>
  <si>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</si>
  <si>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</si>
  <si>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</si>
  <si>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</si>
  <si>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</si>
  <si>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</si>
  <si>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</si>
  <si>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</si>
  <si>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</si>
  <si>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</si>
  <si>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</si>
  <si>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</si>
  <si>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</si>
  <si>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</si>
  <si>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</si>
  <si>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</si>
  <si>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</si>
  <si>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</si>
  <si>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</si>
  <si>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</si>
  <si>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</si>
  <si>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</si>
  <si>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</si>
  <si>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</si>
  <si>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</si>
  <si>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</si>
  <si>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</si>
  <si>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</si>
  <si>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</si>
  <si>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</si>
  <si>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</si>
  <si>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</si>
  <si>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</si>
  <si>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</si>
  <si>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</si>
  <si>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</si>
  <si>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</si>
  <si>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</si>
  <si>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</si>
  <si>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</si>
  <si>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</si>
  <si>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</si>
  <si>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</si>
  <si>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</si>
  <si>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</si>
  <si>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</si>
  <si>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</si>
  <si>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</si>
  <si>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</si>
  <si>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</si>
  <si>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</si>
  <si>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</si>
  <si>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</si>
  <si>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</si>
  <si>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</si>
  <si>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</si>
  <si>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</si>
  <si>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</si>
  <si>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</si>
  <si>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</si>
  <si>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</si>
  <si>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</si>
  <si>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</si>
  <si>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</si>
  <si>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</si>
  <si>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</si>
  <si>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</si>
  <si>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</si>
  <si>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</si>
  <si>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</si>
  <si>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</si>
  <si>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</si>
  <si>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</si>
  <si>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</si>
  <si>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</si>
  <si>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</si>
  <si>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</si>
  <si>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</si>
  <si>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</si>
  <si>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</si>
  <si>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</si>
  <si>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</si>
  <si>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</si>
  <si>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</si>
  <si>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</si>
  <si>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</si>
  <si>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</si>
  <si>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</si>
  <si>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</si>
  <si>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</si>
  <si>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</si>
  <si>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</si>
  <si>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</si>
  <si>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</si>
  <si>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</si>
  <si>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</si>
  <si>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</si>
  <si>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</si>
  <si>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</si>
  <si>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</si>
  <si>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</si>
  <si>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</si>
  <si>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</si>
  <si>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</si>
  <si>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</si>
  <si>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</si>
  <si>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</si>
  <si>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</si>
  <si>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</si>
  <si>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</si>
  <si>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</si>
  <si>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</si>
  <si>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</si>
  <si>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</si>
  <si>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</si>
  <si>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</si>
  <si>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</si>
  <si>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</si>
  <si>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</si>
  <si>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</si>
  <si>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</si>
  <si>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</si>
  <si>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</si>
  <si>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</si>
  <si>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</si>
  <si>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</si>
  <si>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</si>
  <si>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</si>
  <si>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</si>
  <si>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</si>
  <si>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</si>
  <si>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</si>
  <si>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</si>
  <si>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</si>
  <si>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</si>
  <si>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</si>
  <si>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</si>
  <si>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</si>
  <si>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</si>
  <si>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</si>
  <si>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</si>
  <si>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</si>
  <si>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</si>
  <si>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</si>
  <si>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</si>
  <si>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</si>
  <si>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</si>
  <si>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</si>
  <si>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</si>
  <si>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</si>
  <si>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</si>
  <si>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</si>
  <si>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</si>
  <si>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</si>
  <si>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</si>
  <si>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</si>
  <si>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</si>
  <si>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</si>
  <si>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</si>
  <si>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</si>
  <si>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</si>
  <si>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</si>
  <si>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</si>
  <si>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</si>
  <si>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</si>
  <si>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</si>
  <si>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</si>
  <si>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</si>
  <si>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</si>
  <si>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</si>
  <si>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</si>
  <si>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</si>
  <si>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</si>
  <si>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</si>
  <si>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</si>
  <si>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</si>
  <si>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</si>
  <si>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</si>
  <si>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</si>
  <si>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</si>
  <si>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</si>
  <si>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</si>
  <si>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</si>
  <si>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</si>
  <si>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</si>
  <si>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</si>
  <si>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</si>
  <si>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</si>
  <si>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</si>
  <si>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</si>
  <si>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</si>
  <si>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</si>
  <si>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</si>
  <si>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</si>
  <si>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</si>
  <si>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</si>
  <si>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</si>
  <si>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</si>
  <si>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</si>
  <si>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</si>
  <si>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</si>
  <si>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</si>
  <si>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</si>
  <si>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</si>
  <si>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</si>
  <si>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</si>
  <si>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</si>
  <si>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</si>
  <si>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</si>
  <si>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</si>
  <si>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</si>
  <si>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</si>
  <si>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</si>
  <si>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</si>
  <si>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</si>
  <si>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</si>
  <si>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</si>
  <si>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</si>
  <si>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</si>
  <si>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</si>
  <si>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</si>
  <si>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</si>
  <si>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</si>
  <si>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</si>
  <si>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</si>
  <si>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</si>
  <si>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</si>
  <si>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</si>
  <si>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</si>
  <si>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</si>
  <si>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</si>
  <si>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</si>
  <si>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</si>
  <si>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</si>
  <si>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</si>
  <si>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</si>
  <si>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</si>
  <si>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</si>
  <si>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</si>
  <si>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</si>
  <si>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</si>
  <si>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</si>
  <si>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</si>
  <si>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</si>
  <si>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</si>
  <si>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</si>
  <si>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</si>
  <si>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</si>
  <si>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</si>
  <si>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</si>
  <si>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</si>
  <si>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</si>
  <si>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</si>
  <si>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</si>
  <si>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</si>
  <si>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</si>
  <si>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</si>
  <si>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</si>
  <si>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</si>
  <si>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</si>
  <si>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</si>
  <si>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</si>
  <si>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</si>
  <si>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</si>
  <si>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</si>
  <si>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</si>
  <si>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</si>
  <si>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</si>
  <si>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</si>
  <si>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</si>
  <si>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</si>
  <si>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</si>
  <si>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</si>
  <si>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</si>
  <si>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</si>
  <si>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</si>
  <si>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</si>
  <si>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</si>
  <si>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</si>
  <si>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</si>
  <si>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</si>
  <si>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</si>
  <si>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</si>
  <si>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</si>
  <si>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</si>
  <si>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</si>
  <si>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</si>
  <si>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</si>
  <si>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</si>
  <si>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</si>
  <si>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</si>
  <si>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</si>
  <si>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</si>
  <si>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</si>
  <si>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</si>
  <si>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</si>
  <si>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</si>
  <si>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</si>
  <si>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</si>
  <si>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</si>
  <si>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</si>
  <si>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</si>
  <si>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</si>
  <si>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</si>
  <si>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</si>
  <si>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</si>
  <si>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</si>
  <si>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</si>
  <si>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</si>
  <si>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</si>
  <si>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</si>
  <si>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</si>
  <si>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</si>
  <si>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</si>
  <si>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</si>
  <si>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</si>
  <si>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</si>
  <si>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</si>
  <si>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</si>
  <si>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</si>
  <si>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</si>
  <si>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</si>
  <si>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</si>
  <si>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</si>
  <si>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</si>
  <si>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</si>
  <si>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</si>
  <si>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</si>
  <si>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</si>
  <si>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</si>
  <si>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</si>
  <si>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</si>
  <si>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</si>
  <si>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</si>
  <si>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</si>
  <si>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</si>
  <si>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</si>
  <si>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</si>
  <si>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</si>
  <si>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</si>
  <si>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</si>
  <si>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</si>
  <si>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</si>
  <si>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</si>
  <si>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</si>
  <si>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</si>
  <si>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</si>
  <si>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</si>
  <si>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</si>
  <si>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</si>
  <si>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</si>
  <si>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</si>
  <si>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</si>
  <si>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</si>
  <si>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</si>
  <si>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</si>
  <si>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</si>
  <si>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</si>
  <si>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</si>
  <si>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</si>
  <si>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</si>
  <si>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</si>
  <si>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</si>
  <si>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</si>
  <si>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</si>
  <si>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</si>
  <si>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</si>
  <si>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</si>
  <si>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</si>
  <si>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</si>
  <si>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</si>
  <si>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</si>
  <si>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</si>
  <si>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</si>
  <si>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</si>
  <si>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</si>
  <si>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</si>
  <si>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</si>
  <si>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</si>
  <si>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</si>
  <si>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</si>
  <si>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</si>
  <si>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</si>
  <si>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</si>
  <si>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</si>
  <si>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</si>
  <si>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</si>
  <si>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</si>
  <si>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</si>
  <si>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</si>
  <si>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</si>
  <si>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</si>
  <si>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</si>
  <si>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</si>
  <si>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</si>
  <si>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</si>
  <si>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</si>
  <si>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</si>
  <si>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</si>
  <si>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</si>
  <si>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</si>
  <si>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</si>
  <si>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</si>
  <si>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</si>
  <si>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</si>
  <si>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</si>
  <si>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</si>
  <si>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</si>
  <si>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</si>
  <si>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</si>
  <si>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</si>
  <si>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</si>
  <si>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</si>
  <si>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</si>
  <si>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</si>
  <si>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</si>
  <si>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</si>
  <si>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</si>
  <si>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</si>
  <si>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</si>
  <si>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</si>
  <si>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</si>
  <si>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</si>
  <si>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</si>
  <si>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</si>
  <si>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</si>
  <si>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</si>
  <si>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</si>
  <si>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</si>
  <si>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</si>
  <si>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</si>
  <si>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</si>
  <si>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</si>
  <si>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</si>
  <si>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</si>
  <si>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</si>
  <si>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</si>
  <si>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</si>
  <si>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</si>
  <si>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</si>
  <si>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</si>
  <si>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</si>
  <si>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</si>
  <si>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</si>
  <si>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</si>
  <si>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</si>
  <si>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</si>
  <si>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</si>
  <si>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</si>
  <si>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</si>
  <si>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</si>
  <si>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</si>
  <si>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</si>
  <si>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</si>
  <si>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</si>
  <si>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</si>
  <si>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</si>
  <si>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</si>
  <si>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</si>
  <si>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</si>
  <si>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</si>
  <si>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</si>
  <si>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</si>
  <si>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</si>
  <si>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</si>
  <si>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</si>
  <si>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</si>
  <si>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</si>
  <si>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</si>
  <si>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</si>
  <si>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</si>
  <si>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</si>
  <si>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</si>
  <si>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</si>
  <si>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</si>
  <si>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</si>
  <si>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</si>
  <si>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</si>
  <si>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</si>
  <si>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</si>
  <si>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</si>
  <si>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</si>
  <si>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</si>
  <si>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</si>
  <si>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</si>
  <si>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</si>
  <si>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</si>
  <si>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</si>
  <si>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</si>
  <si>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</si>
  <si>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</si>
  <si>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</si>
  <si>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</si>
  <si>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</si>
  <si>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</si>
  <si>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</si>
  <si>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</si>
  <si>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</si>
  <si>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</si>
  <si>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</si>
  <si>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</si>
  <si>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</si>
  <si>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</si>
  <si>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</si>
  <si>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</si>
  <si>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</si>
  <si>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</si>
  <si>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</si>
  <si>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</si>
  <si>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</si>
  <si>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</si>
  <si>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</si>
  <si>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</si>
  <si>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</si>
  <si>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</si>
  <si>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</si>
  <si>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</si>
  <si>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</si>
  <si>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</si>
  <si>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</si>
  <si>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</si>
  <si>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</si>
  <si>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</si>
  <si>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</si>
  <si>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</si>
  <si>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</si>
  <si>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</si>
  <si>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</si>
  <si>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</si>
  <si>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</si>
  <si>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</si>
  <si>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</si>
  <si>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</si>
  <si>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</si>
  <si>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</si>
  <si>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</si>
  <si>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</si>
  <si>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</si>
  <si>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</si>
  <si>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</si>
  <si>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</si>
  <si>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</si>
  <si>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</si>
  <si>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</si>
  <si>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</si>
  <si>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</si>
  <si>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</si>
  <si>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</si>
  <si>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</si>
  <si>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</si>
  <si>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</si>
  <si>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</si>
  <si>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</si>
  <si>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</si>
  <si>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</si>
  <si>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</si>
  <si>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</si>
  <si>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</si>
  <si>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</si>
  <si>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</si>
  <si>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</si>
  <si>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</si>
  <si>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</si>
  <si>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</si>
  <si>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</si>
  <si>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</si>
  <si>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</si>
  <si>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</si>
  <si>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</si>
  <si>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</si>
  <si>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</si>
  <si>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</si>
  <si>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</si>
  <si>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</si>
  <si>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</si>
  <si>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</si>
  <si>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</si>
  <si>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</si>
  <si>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</si>
  <si>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</si>
  <si>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</si>
  <si>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</si>
  <si>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</si>
  <si>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</si>
  <si>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</si>
  <si>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</si>
  <si>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</si>
  <si>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</si>
  <si>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</si>
  <si>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</si>
  <si>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</si>
  <si>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</si>
  <si>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</si>
  <si>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</si>
  <si>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</si>
  <si>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</si>
  <si>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</si>
  <si>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</si>
  <si>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</si>
  <si>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</si>
  <si>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</si>
  <si>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</si>
  <si>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</si>
  <si>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</si>
  <si>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</si>
  <si>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</si>
  <si>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</si>
  <si>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</si>
  <si>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</si>
  <si>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</si>
  <si>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</si>
  <si>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</si>
  <si>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</si>
  <si>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</si>
  <si>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</si>
  <si>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</si>
  <si>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</si>
  <si>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</si>
  <si>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</si>
  <si>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</si>
  <si>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</si>
  <si>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</si>
  <si>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</si>
  <si>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</si>
  <si>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</si>
  <si>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</si>
  <si>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</si>
  <si>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</si>
  <si>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</si>
  <si>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</si>
  <si>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</si>
  <si>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</si>
  <si>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</si>
  <si>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</si>
  <si>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</si>
  <si>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</si>
  <si>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</si>
  <si>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</si>
  <si>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</si>
  <si>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</si>
  <si>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</si>
  <si>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</si>
  <si>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</si>
  <si>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</si>
  <si>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</si>
  <si>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</si>
  <si>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</si>
  <si>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</si>
  <si>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</si>
  <si>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</si>
  <si>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</si>
  <si>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</si>
  <si>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</si>
  <si>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</si>
  <si>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</si>
  <si>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</si>
  <si>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</si>
  <si>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</si>
  <si>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</si>
  <si>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</si>
  <si>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</si>
  <si>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</si>
  <si>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</si>
  <si>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</si>
  <si>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</si>
  <si>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</si>
  <si>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</si>
  <si>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</si>
  <si>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</si>
  <si>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</si>
  <si>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</si>
  <si>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</si>
  <si>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</si>
  <si>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</si>
  <si>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</si>
  <si>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</si>
  <si>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</si>
  <si>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</si>
  <si>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</si>
  <si>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</si>
  <si>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</si>
  <si>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</si>
  <si>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</si>
  <si>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</si>
  <si>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</si>
  <si>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</si>
  <si>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</si>
  <si>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</si>
  <si>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</si>
  <si>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</si>
  <si>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</si>
  <si>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</si>
  <si>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</si>
  <si>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</si>
  <si>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</si>
  <si>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</si>
  <si>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</si>
  <si>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</si>
  <si>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</si>
  <si>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</si>
  <si>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</si>
  <si>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</si>
  <si>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</si>
  <si>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</si>
  <si>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</si>
  <si>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</si>
  <si>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</si>
  <si>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</si>
  <si>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</si>
  <si>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</si>
  <si>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</si>
  <si>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</si>
  <si>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</si>
  <si>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</si>
  <si>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</si>
  <si>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</si>
  <si>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</si>
  <si>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</si>
  <si>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</si>
  <si>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</si>
  <si>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</si>
  <si>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</si>
  <si>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</si>
  <si>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</si>
  <si>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</si>
  <si>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</si>
  <si>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</si>
  <si>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</si>
  <si>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</si>
  <si>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</si>
  <si>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</si>
  <si>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</si>
  <si>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</si>
  <si>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</si>
  <si>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</si>
  <si>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</si>
  <si>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</si>
  <si>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</si>
  <si>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</si>
  <si>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</si>
  <si>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</si>
  <si>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</si>
  <si>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</si>
  <si>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</si>
  <si>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</si>
  <si>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</si>
  <si>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</si>
  <si>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</si>
  <si>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</si>
  <si>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</si>
  <si>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</si>
  <si>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</si>
  <si>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</si>
  <si>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</si>
  <si>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</si>
  <si>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</si>
  <si>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</si>
  <si>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</si>
  <si>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</si>
  <si>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</si>
  <si>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</si>
  <si>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</si>
  <si>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</si>
  <si>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</si>
  <si>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</si>
  <si>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</si>
  <si>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</si>
  <si>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</si>
  <si>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</si>
  <si>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</si>
  <si>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</si>
  <si>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</si>
  <si>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</si>
  <si>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</si>
  <si>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</si>
  <si>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</si>
  <si>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</si>
  <si>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</si>
  <si>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</si>
  <si>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</si>
  <si>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</si>
  <si>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</si>
  <si>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</si>
  <si>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</si>
  <si>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</si>
  <si>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</si>
  <si>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</si>
  <si>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</si>
  <si>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</si>
  <si>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</si>
  <si>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</si>
  <si>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</si>
  <si>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</si>
  <si>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</si>
  <si>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</si>
  <si>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</si>
  <si>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</si>
  <si>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</si>
  <si>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</si>
  <si>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</si>
  <si>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</si>
  <si>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</si>
  <si>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</si>
  <si>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</si>
  <si>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</si>
  <si>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</si>
  <si>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</si>
  <si>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</si>
  <si>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</si>
  <si>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</si>
  <si>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</si>
  <si>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</si>
  <si>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</si>
  <si>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</si>
  <si>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</si>
  <si>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</si>
  <si>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</si>
  <si>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</si>
  <si>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</si>
  <si>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</si>
  <si>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</si>
  <si>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</si>
  <si>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</si>
  <si>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</si>
  <si>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</si>
  <si>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</si>
  <si>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</si>
  <si>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</si>
  <si>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</si>
  <si>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</si>
  <si>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</si>
  <si>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</si>
  <si>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</si>
  <si>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</si>
  <si>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</si>
  <si>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</si>
  <si>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</si>
  <si>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</si>
  <si>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</si>
  <si>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</si>
  <si>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</si>
  <si>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</si>
  <si>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</si>
  <si>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</si>
  <si>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</si>
  <si>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</si>
  <si>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</si>
  <si>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</si>
  <si>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</si>
  <si>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</si>
  <si>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</si>
  <si>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</si>
  <si>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</si>
  <si>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</si>
  <si>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</si>
  <si>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</si>
  <si>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</si>
  <si>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</si>
  <si>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</si>
  <si>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</si>
  <si>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</si>
  <si>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</si>
  <si>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</si>
  <si>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</si>
  <si>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</si>
  <si>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</si>
  <si>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</si>
  <si>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</si>
  <si>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</si>
  <si>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</si>
  <si>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</si>
  <si>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</si>
  <si>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</si>
  <si>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</si>
  <si>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</si>
  <si>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</si>
  <si>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</si>
  <si>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</si>
  <si>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</si>
  <si>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</si>
  <si>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</si>
  <si>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</si>
  <si>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</si>
  <si>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</si>
  <si>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</si>
  <si>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</si>
  <si>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</si>
  <si>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</si>
  <si>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</si>
  <si>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</si>
  <si>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</si>
  <si>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</si>
  <si>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</si>
  <si>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</si>
  <si>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</si>
  <si>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</si>
  <si>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</si>
  <si>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</si>
  <si>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</si>
  <si>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</si>
  <si>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</si>
  <si>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</si>
  <si>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</si>
  <si>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</si>
  <si>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</si>
  <si>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</si>
  <si>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</si>
  <si>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</si>
  <si>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</si>
  <si>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</si>
  <si>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</si>
  <si>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</si>
  <si>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</si>
  <si>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</si>
  <si>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</si>
  <si>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</si>
  <si>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</si>
  <si>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</si>
  <si>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</si>
  <si>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</si>
  <si>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</si>
  <si>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</si>
  <si>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</si>
  <si>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</si>
  <si>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</si>
  <si>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</si>
  <si>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</si>
  <si>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</si>
  <si>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</si>
  <si>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</si>
  <si>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</si>
  <si>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</si>
  <si>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</si>
  <si>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</si>
  <si>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</si>
  <si>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</si>
  <si>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</si>
  <si>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</si>
  <si>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</si>
  <si>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</si>
  <si>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</si>
  <si>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</si>
  <si>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</si>
  <si>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</si>
  <si>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</si>
  <si>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</si>
  <si>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</si>
  <si>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</si>
  <si>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</si>
  <si>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</si>
  <si>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</si>
  <si>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</si>
  <si>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</si>
  <si>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</si>
  <si>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</si>
  <si>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</si>
  <si>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</si>
  <si>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</si>
  <si>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</si>
  <si>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</si>
  <si>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</si>
  <si>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</si>
  <si>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</si>
  <si>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</si>
  <si>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</si>
  <si>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</si>
  <si>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</si>
  <si>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</si>
  <si>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</si>
  <si>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</si>
  <si>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</si>
  <si>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</si>
  <si>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</si>
  <si>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</si>
  <si>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</si>
  <si>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</si>
  <si>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</si>
  <si>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</si>
  <si>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</si>
  <si>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</si>
  <si>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</si>
  <si>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</si>
  <si>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</si>
  <si>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</si>
  <si>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</si>
  <si>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</si>
  <si>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</si>
  <si>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</si>
  <si>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</si>
  <si>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</si>
  <si>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</si>
  <si>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</si>
  <si>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</si>
  <si>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</si>
  <si>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</si>
  <si>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</si>
  <si>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</si>
  <si>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</si>
  <si>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</si>
  <si>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</si>
  <si>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</si>
  <si>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</si>
  <si>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</si>
  <si>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</si>
  <si>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</si>
  <si>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</si>
  <si>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</si>
  <si>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</si>
  <si>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</si>
  <si>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</si>
  <si>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</si>
  <si>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</si>
  <si>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</si>
  <si>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</si>
  <si>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</si>
  <si>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</si>
  <si>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</si>
  <si>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</si>
  <si>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</si>
  <si>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</si>
  <si>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</si>
  <si>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</si>
  <si>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</si>
  <si>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</si>
  <si>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</si>
  <si>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</si>
  <si>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</si>
  <si>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</si>
  <si>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</si>
  <si>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</si>
  <si>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</si>
  <si>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</si>
  <si>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</si>
  <si>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</si>
  <si>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</si>
  <si>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</si>
  <si>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</si>
  <si>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</si>
  <si>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</si>
  <si>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</si>
  <si>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</si>
  <si>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</si>
  <si>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</si>
  <si>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</si>
  <si>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</si>
  <si>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</si>
  <si>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</si>
  <si>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</si>
  <si>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</si>
  <si>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</si>
  <si>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</si>
  <si>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</si>
  <si>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</si>
  <si>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</si>
  <si>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</si>
  <si>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</si>
  <si>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</si>
  <si>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</si>
  <si>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</si>
  <si>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</si>
  <si>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</si>
  <si>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</si>
  <si>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</si>
  <si>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</si>
  <si>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</si>
  <si>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</si>
  <si>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</si>
  <si>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</si>
  <si>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</si>
  <si>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</si>
  <si>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</si>
  <si>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</si>
  <si>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</si>
  <si>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</si>
  <si>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</si>
  <si>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</si>
  <si>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</si>
  <si>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</si>
  <si>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</si>
  <si>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</si>
  <si>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</si>
  <si>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</si>
  <si>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</si>
  <si>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</si>
  <si>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</si>
  <si>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</si>
  <si>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</si>
  <si>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</si>
  <si>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</si>
  <si>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</si>
  <si>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</si>
  <si>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</si>
  <si>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</si>
  <si>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</si>
  <si>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</si>
  <si>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</si>
  <si>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</si>
  <si>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</si>
  <si>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</si>
  <si>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</si>
  <si>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</si>
  <si>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</si>
  <si>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</si>
  <si>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</si>
  <si>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</si>
  <si>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</si>
  <si>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</si>
  <si>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</si>
  <si>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</si>
  <si>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</si>
  <si>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</si>
  <si>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</si>
  <si>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</si>
  <si>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</si>
  <si>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</si>
  <si>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</si>
  <si>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</si>
  <si>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</si>
  <si>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</si>
  <si>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</si>
  <si>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</si>
  <si>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</si>
  <si>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</si>
  <si>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</si>
  <si>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</si>
  <si>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</si>
  <si>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</si>
  <si>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</si>
  <si>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</si>
  <si>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</si>
  <si>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</si>
  <si>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</si>
  <si>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</si>
  <si>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</si>
  <si>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</si>
  <si>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</si>
  <si>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</si>
  <si>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</si>
  <si>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</si>
  <si>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</si>
  <si>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</si>
  <si>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</si>
  <si>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</si>
  <si>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</si>
  <si>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</si>
  <si>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</si>
  <si>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</si>
  <si>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</si>
  <si>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</si>
  <si>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</si>
  <si>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</si>
  <si>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</si>
  <si>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</si>
  <si>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</si>
  <si>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</si>
  <si>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</si>
  <si>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</si>
  <si>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</si>
  <si>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</si>
  <si>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</si>
  <si>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</si>
  <si>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</si>
  <si>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</si>
  <si>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</si>
  <si>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</si>
  <si>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</si>
  <si>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</si>
  <si>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</si>
  <si>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</si>
  <si>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</si>
  <si>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</si>
  <si>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</si>
  <si>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</si>
  <si>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</si>
  <si>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</si>
  <si>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</si>
  <si>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</si>
  <si>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</si>
  <si>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</si>
  <si>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</si>
  <si>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</si>
  <si>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</si>
  <si>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</si>
  <si>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</si>
  <si>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</si>
  <si>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</si>
  <si>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</si>
  <si>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</si>
  <si>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</si>
  <si>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</si>
  <si>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</si>
  <si>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</si>
  <si>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</si>
  <si>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</si>
  <si>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</si>
  <si>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</si>
  <si>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</si>
  <si>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</si>
  <si>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</si>
  <si>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</si>
  <si>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</si>
  <si>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</si>
  <si>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</si>
  <si>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</si>
  <si>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</si>
  <si>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</si>
  <si>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</si>
  <si>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</si>
  <si>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</si>
  <si>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</si>
  <si>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</si>
  <si>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</si>
  <si>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</si>
  <si>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</si>
  <si>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</si>
  <si>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</si>
  <si>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</si>
  <si>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</si>
  <si>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</si>
  <si>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</si>
  <si>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</si>
  <si>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</si>
  <si>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</si>
  <si>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</si>
  <si>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</si>
  <si>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</si>
  <si>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</si>
  <si>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</si>
  <si>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</si>
  <si>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</si>
  <si>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</si>
  <si>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</si>
  <si>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</si>
  <si>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</si>
  <si>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</si>
  <si>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</si>
  <si>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</si>
  <si>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</si>
  <si>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</si>
  <si>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</si>
  <si>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</si>
  <si>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</si>
  <si>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</si>
  <si>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</si>
  <si>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</si>
  <si>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</si>
  <si>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</si>
  <si>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</si>
  <si>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</si>
  <si>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</si>
  <si>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</si>
  <si>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</si>
  <si>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</si>
  <si>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</si>
  <si>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</si>
  <si>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</si>
  <si>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</si>
  <si>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</si>
  <si>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</si>
  <si>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</si>
  <si>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</si>
  <si>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</si>
  <si>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</si>
  <si>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</si>
  <si>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</si>
  <si>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</si>
  <si>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</si>
  <si>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</si>
  <si>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</si>
  <si>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</si>
  <si>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</si>
  <si>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</si>
  <si>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</si>
  <si>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</si>
  <si>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</si>
  <si>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</si>
  <si>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</si>
  <si>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</si>
  <si>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</si>
  <si>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</si>
  <si>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</si>
  <si>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</si>
  <si>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</si>
  <si>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</si>
  <si>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</si>
  <si>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</si>
  <si>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</si>
  <si>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</si>
  <si>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</si>
  <si>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</si>
  <si>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</si>
  <si>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</si>
  <si>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</si>
  <si>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</si>
  <si>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</si>
  <si>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</si>
  <si>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</si>
  <si>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</si>
  <si>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</si>
  <si>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</si>
  <si>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</si>
  <si>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</si>
  <si>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</si>
  <si>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</si>
  <si>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</si>
  <si>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</si>
  <si>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</si>
  <si>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</si>
  <si>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</si>
  <si>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</si>
  <si>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</si>
  <si>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</si>
  <si>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</si>
  <si>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</si>
  <si>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</si>
  <si>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</si>
  <si>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</si>
  <si>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</si>
  <si>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</si>
  <si>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</si>
  <si>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</si>
  <si>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</si>
  <si>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</si>
  <si>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</si>
  <si>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</si>
  <si>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</si>
  <si>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</si>
  <si>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</si>
  <si>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</si>
  <si>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</si>
  <si>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</si>
  <si>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</si>
  <si>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</si>
  <si>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</si>
  <si>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</si>
  <si>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</si>
  <si>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</si>
  <si>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</si>
  <si>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</si>
  <si>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</si>
  <si>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</si>
  <si>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</si>
  <si>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</si>
  <si>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</si>
  <si>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</si>
  <si>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</si>
  <si>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</si>
  <si>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</si>
  <si>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</si>
  <si>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</si>
  <si>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</si>
  <si>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</si>
  <si>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</si>
  <si>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</si>
  <si>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</si>
  <si>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</si>
  <si>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</si>
  <si>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</si>
  <si>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</si>
  <si>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</si>
  <si>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</si>
  <si>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</si>
  <si>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</si>
  <si>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</si>
  <si>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</si>
  <si>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</si>
  <si>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</si>
  <si>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</si>
  <si>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</si>
  <si>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</si>
  <si>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</si>
  <si>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</si>
  <si>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</si>
  <si>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</si>
  <si>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</si>
  <si>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</si>
  <si>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</si>
  <si>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</si>
  <si>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</si>
  <si>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</si>
  <si>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</si>
  <si>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</si>
  <si>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</si>
  <si>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</si>
  <si>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</si>
  <si>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</si>
  <si>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</si>
  <si>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</si>
  <si>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</si>
  <si>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</si>
  <si>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</si>
  <si>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</si>
  <si>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</si>
  <si>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</si>
  <si>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</si>
  <si>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</si>
  <si>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</si>
  <si>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</si>
  <si>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</si>
  <si>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</si>
  <si>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</si>
  <si>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</si>
  <si>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</si>
  <si>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</si>
  <si>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</si>
  <si>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</si>
  <si>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</si>
  <si>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</si>
  <si>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</si>
  <si>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</si>
  <si>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</si>
  <si>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</si>
  <si>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</si>
  <si>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</si>
  <si>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</si>
  <si>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</si>
  <si>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</si>
  <si>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</si>
  <si>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</si>
  <si>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</si>
  <si>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</si>
  <si>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</si>
  <si>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</si>
  <si>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</si>
  <si>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</si>
  <si>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</si>
  <si>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</si>
  <si>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</si>
  <si>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</si>
  <si>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</si>
  <si>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</si>
  <si>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</si>
  <si>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</si>
  <si>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</si>
  <si>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</si>
  <si>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</si>
  <si>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</si>
  <si>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</si>
  <si>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</si>
  <si>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</si>
  <si>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</si>
  <si>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</si>
  <si>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</si>
  <si>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</si>
  <si>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</si>
  <si>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</si>
  <si>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</si>
  <si>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</si>
  <si>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</si>
  <si>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</si>
  <si>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</si>
  <si>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</si>
  <si>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</si>
  <si>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</si>
  <si>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</si>
  <si>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</si>
  <si>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</si>
  <si>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</si>
  <si>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</si>
  <si>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</si>
  <si>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</si>
  <si>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</si>
  <si>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</si>
  <si>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</si>
  <si>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</si>
  <si>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</si>
  <si>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</si>
  <si>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</si>
  <si>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</si>
  <si>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</si>
  <si>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</si>
  <si>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</si>
  <si>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</si>
  <si>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</si>
  <si>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</si>
  <si>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</si>
  <si>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</si>
  <si>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</si>
  <si>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</si>
  <si>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</si>
  <si>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</si>
  <si>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</si>
  <si>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</si>
  <si>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</si>
  <si>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</si>
  <si>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</si>
  <si>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</si>
  <si>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</si>
  <si>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</si>
  <si>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</si>
  <si>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</si>
  <si>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</si>
  <si>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</si>
  <si>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</si>
  <si>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</si>
  <si>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</si>
  <si>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</si>
  <si>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</si>
  <si>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</si>
  <si>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</si>
  <si>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</si>
  <si>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</si>
  <si>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</si>
  <si>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</si>
  <si>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</si>
  <si>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</si>
  <si>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</si>
  <si>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</si>
  <si>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</si>
  <si>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</si>
  <si>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</si>
  <si>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</si>
  <si>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</si>
  <si>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</si>
  <si>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</si>
  <si>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</si>
  <si>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</si>
  <si>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</si>
  <si>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</si>
  <si>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</si>
  <si>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</si>
  <si>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</si>
  <si>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</si>
  <si>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</si>
  <si>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</si>
  <si>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</si>
  <si>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</si>
  <si>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</si>
  <si>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</si>
  <si>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</si>
  <si>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</si>
  <si>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</si>
  <si>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</si>
  <si>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</si>
  <si>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</si>
  <si>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</si>
  <si>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</si>
  <si>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</si>
  <si>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</si>
  <si>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</si>
  <si>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</si>
  <si>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</si>
  <si>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</si>
  <si>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</si>
  <si>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</si>
  <si>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</si>
  <si>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</si>
  <si>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</si>
  <si>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</si>
  <si>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</si>
  <si>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</si>
  <si>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</si>
  <si>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</si>
  <si>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</si>
  <si>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</si>
  <si>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</si>
  <si>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</si>
  <si>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</si>
  <si>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</si>
  <si>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</si>
  <si>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</si>
  <si>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</si>
  <si>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</si>
  <si>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</si>
  <si>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</si>
  <si>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</si>
  <si>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</si>
  <si>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</si>
  <si>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</si>
  <si>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</si>
  <si>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</si>
  <si>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</si>
  <si>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</si>
  <si>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</si>
  <si>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</si>
  <si>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</si>
  <si>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</si>
  <si>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</si>
  <si>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</si>
  <si>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</si>
  <si>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</si>
  <si>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</si>
  <si>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</si>
  <si>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</si>
  <si>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</si>
  <si>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</si>
  <si>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</si>
  <si>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</si>
  <si>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</si>
  <si>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</si>
  <si>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</si>
  <si>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</si>
  <si>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</si>
  <si>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</si>
  <si>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</si>
  <si>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</si>
  <si>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</si>
  <si>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</si>
  <si>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</si>
  <si>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</si>
  <si>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</si>
  <si>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</si>
  <si>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</si>
  <si>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</si>
  <si>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</si>
  <si>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</si>
  <si>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</si>
  <si>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</si>
  <si>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</si>
  <si>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</si>
  <si>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</si>
  <si>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</si>
  <si>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</si>
  <si>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</si>
  <si>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</si>
  <si>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</si>
  <si>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</si>
  <si>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</si>
  <si>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</si>
  <si>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</si>
  <si>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</si>
  <si>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</si>
  <si>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</si>
  <si>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</si>
  <si>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</si>
  <si>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</si>
  <si>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</si>
  <si>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</si>
  <si>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</si>
  <si>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</si>
  <si>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</si>
  <si>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</si>
  <si>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</si>
  <si>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</si>
  <si>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</si>
  <si>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</si>
  <si>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</si>
  <si>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</si>
  <si>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</si>
  <si>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</si>
  <si>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</si>
  <si>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</si>
  <si>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</si>
  <si>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</si>
  <si>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</si>
  <si>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</si>
  <si>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</si>
  <si>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</si>
  <si>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</si>
  <si>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</si>
  <si>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</si>
  <si>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</si>
  <si>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</si>
  <si>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</si>
  <si>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</si>
  <si>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</si>
  <si>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</si>
  <si>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</si>
  <si>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</si>
  <si>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</si>
  <si>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</si>
  <si>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</si>
  <si>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</si>
  <si>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</si>
  <si>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</si>
  <si>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</si>
  <si>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</si>
  <si>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</si>
  <si>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</si>
  <si>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</si>
  <si>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</si>
  <si>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</si>
  <si>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</si>
  <si>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</si>
  <si>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</si>
  <si>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</si>
  <si>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</si>
  <si>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</si>
  <si>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</si>
  <si>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</si>
  <si>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</si>
  <si>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</si>
  <si>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</si>
  <si>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</si>
  <si>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</si>
  <si>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</si>
  <si>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</si>
  <si>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</si>
  <si>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</si>
  <si>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</si>
  <si>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</si>
  <si>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</si>
  <si>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</si>
  <si>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</si>
  <si>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</si>
  <si>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</si>
  <si>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</si>
  <si>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</si>
  <si>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</si>
  <si>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</si>
  <si>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</si>
  <si>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</si>
  <si>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</si>
  <si>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</si>
  <si>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</si>
  <si>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</si>
  <si>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</si>
  <si>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</si>
  <si>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</si>
  <si>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</si>
  <si>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</si>
  <si>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</si>
  <si>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</si>
  <si>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</si>
  <si>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</si>
  <si>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</si>
  <si>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</si>
  <si>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</si>
  <si>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</si>
  <si>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</si>
  <si>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</si>
  <si>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</si>
  <si>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</si>
  <si>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</si>
  <si>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</si>
  <si>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</si>
  <si>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</si>
  <si>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</si>
  <si>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</si>
  <si>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</si>
  <si>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</si>
  <si>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</si>
  <si>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</si>
  <si>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</si>
  <si>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</si>
  <si>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</si>
  <si>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</si>
  <si>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</si>
  <si>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</si>
  <si>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</si>
  <si>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</si>
  <si>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</si>
  <si>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</si>
  <si>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</si>
  <si>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</si>
  <si>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</si>
  <si>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</si>
  <si>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</si>
  <si>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</si>
  <si>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</si>
  <si>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</si>
  <si>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</si>
  <si>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</si>
  <si>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</si>
  <si>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</si>
  <si>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</si>
  <si>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</si>
  <si>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</si>
  <si>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</si>
  <si>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</si>
  <si>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</si>
  <si>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</si>
  <si>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</si>
  <si>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</si>
  <si>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</si>
  <si>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</si>
  <si>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</si>
  <si>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</si>
  <si>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</si>
  <si>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</si>
  <si>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</si>
  <si>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</si>
  <si>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</si>
  <si>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</si>
  <si>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</si>
  <si>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</si>
  <si>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</si>
  <si>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</si>
  <si>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</si>
  <si>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</si>
  <si>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</si>
  <si>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</si>
  <si>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</si>
  <si>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</si>
  <si>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</si>
  <si>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</si>
  <si>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</si>
  <si>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</si>
  <si>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</si>
  <si>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</si>
  <si>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</si>
  <si>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</si>
  <si>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</si>
  <si>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</si>
  <si>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</si>
  <si>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</si>
  <si>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</si>
  <si>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</si>
  <si>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</si>
  <si>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</si>
  <si>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</si>
  <si>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</si>
  <si>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</si>
  <si>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</si>
  <si>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</si>
  <si>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</si>
  <si>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</si>
  <si>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</si>
  <si>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</si>
  <si>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</si>
  <si>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</si>
  <si>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</si>
  <si>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</si>
  <si>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</si>
  <si>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</si>
  <si>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</si>
  <si>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</si>
  <si>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</si>
  <si>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</si>
  <si>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</si>
  <si>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</si>
  <si>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</si>
  <si>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</si>
  <si>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</si>
  <si>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</si>
  <si>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</si>
  <si>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</si>
  <si>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</si>
  <si>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</si>
  <si>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</si>
  <si>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</si>
  <si>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</si>
  <si>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</si>
  <si>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</si>
  <si>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</si>
  <si>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</si>
  <si>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</si>
  <si>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</si>
  <si>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</si>
  <si>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</si>
  <si>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</si>
  <si>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</si>
  <si>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</si>
  <si>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</si>
  <si>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</si>
  <si>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</si>
  <si>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</si>
  <si>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</si>
  <si>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</si>
  <si>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</si>
  <si>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</si>
  <si>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</si>
  <si>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</si>
  <si>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</si>
  <si>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</si>
  <si>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</si>
  <si>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</si>
  <si>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</si>
  <si>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</si>
  <si>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</si>
  <si>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</si>
  <si>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</si>
  <si>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</si>
  <si>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</si>
  <si>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</si>
  <si>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</si>
  <si>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</si>
  <si>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</si>
  <si>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</si>
  <si>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</si>
  <si>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</si>
  <si>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</si>
  <si>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</si>
  <si>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</si>
  <si>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</si>
  <si>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</si>
  <si>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</si>
  <si>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</si>
  <si>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</si>
  <si>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</si>
  <si>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</si>
  <si>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</si>
  <si>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</si>
  <si>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</si>
  <si>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</si>
  <si>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</si>
  <si>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</si>
  <si>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</si>
  <si>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</si>
  <si>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</si>
  <si>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</si>
  <si>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</si>
  <si>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</si>
  <si>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</si>
  <si>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</si>
  <si>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</si>
  <si>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</si>
  <si>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</si>
  <si>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</si>
  <si>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</si>
  <si>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</si>
  <si>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</si>
  <si>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</si>
  <si>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</si>
  <si>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</si>
  <si>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</si>
  <si>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</si>
  <si>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</si>
  <si>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</si>
  <si>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</si>
  <si>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</si>
  <si>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</si>
  <si>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</si>
  <si>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</si>
  <si>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</si>
  <si>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</si>
  <si>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</si>
  <si>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</si>
  <si>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</si>
  <si>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</si>
  <si>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</si>
  <si>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</si>
  <si>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</si>
  <si>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</si>
  <si>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</si>
  <si>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</si>
  <si>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</si>
  <si>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</si>
  <si>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</si>
  <si>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</si>
  <si>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</si>
  <si>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</si>
  <si>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</si>
  <si>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</si>
  <si>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</si>
  <si>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</si>
  <si>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</si>
  <si>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</si>
  <si>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</si>
  <si>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</si>
  <si>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</si>
  <si>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</si>
  <si>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</si>
  <si>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</si>
  <si>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</si>
  <si>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</si>
  <si>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</si>
  <si>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</si>
  <si>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</si>
  <si>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</si>
  <si>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</si>
  <si>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</si>
  <si>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</si>
  <si>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</si>
  <si>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</si>
  <si>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</si>
  <si>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</si>
  <si>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</si>
  <si>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</si>
  <si>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</si>
  <si>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</si>
  <si>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</si>
  <si>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</si>
  <si>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</si>
  <si>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</si>
  <si>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</si>
  <si>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</si>
  <si>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</si>
  <si>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</si>
  <si>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</si>
  <si>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</si>
  <si>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</si>
  <si>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</si>
  <si>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</si>
  <si>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</si>
  <si>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</si>
  <si>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</si>
  <si>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</si>
  <si>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</si>
  <si>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</si>
  <si>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</si>
  <si>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</si>
  <si>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</si>
  <si>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</si>
  <si>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</si>
  <si>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</si>
  <si>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</si>
  <si>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</si>
  <si>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</si>
  <si>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</si>
  <si>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</si>
  <si>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</si>
  <si>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</si>
  <si>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</si>
  <si>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</si>
  <si>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</si>
  <si>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</si>
  <si>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</si>
  <si>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</si>
  <si>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</si>
  <si>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</si>
  <si>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</si>
  <si>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</si>
  <si>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</si>
  <si>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</si>
  <si>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</si>
  <si>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</si>
  <si>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</si>
  <si>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</si>
  <si>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</si>
  <si>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</si>
  <si>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</si>
  <si>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</si>
  <si>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</si>
  <si>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</si>
  <si>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</si>
  <si>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</si>
  <si>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</si>
  <si>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</si>
  <si>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</si>
  <si>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</si>
  <si>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</si>
  <si>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</si>
  <si>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</si>
  <si>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</si>
  <si>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</si>
  <si>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</si>
  <si>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</si>
  <si>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</si>
  <si>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</si>
  <si>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</si>
  <si>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</si>
  <si>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</si>
  <si>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</si>
  <si>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</si>
  <si>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</si>
  <si>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</si>
  <si>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</si>
  <si>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</si>
  <si>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</si>
  <si>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</si>
  <si>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</si>
  <si>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</si>
  <si>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</si>
  <si>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</si>
  <si>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</si>
  <si>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</si>
  <si>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</si>
  <si>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</si>
  <si>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</si>
  <si>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</si>
  <si>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</si>
  <si>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</si>
  <si>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</si>
  <si>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</si>
  <si>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</si>
  <si>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</si>
  <si>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</si>
  <si>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</si>
  <si>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</si>
  <si>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</si>
  <si>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</si>
  <si>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</si>
  <si>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</si>
  <si>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</si>
  <si>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</si>
  <si>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</si>
  <si>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</si>
  <si>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</si>
  <si>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</si>
  <si>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</si>
  <si>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</si>
  <si>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</si>
  <si>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</si>
  <si>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</si>
  <si>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</si>
  <si>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</si>
  <si>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</si>
  <si>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</si>
  <si>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</si>
  <si>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</si>
  <si>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</si>
  <si>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</si>
  <si>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</si>
  <si>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</si>
  <si>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</si>
  <si>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</si>
  <si>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</si>
  <si>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</si>
  <si>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</si>
  <si>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</si>
  <si>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</si>
  <si>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</si>
  <si>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</si>
  <si>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</si>
  <si>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</si>
  <si>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</si>
  <si>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</si>
  <si>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</si>
  <si>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</si>
  <si>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</si>
  <si>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</si>
  <si>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</si>
  <si>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</si>
  <si>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</si>
  <si>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</si>
  <si>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</si>
  <si>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</si>
  <si>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</si>
  <si>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</si>
  <si>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</si>
  <si>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</si>
  <si>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</si>
  <si>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</si>
  <si>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</si>
  <si>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</si>
  <si>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</si>
  <si>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</si>
  <si>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</si>
  <si>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</si>
  <si>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</si>
  <si>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</si>
  <si>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</si>
  <si>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</si>
  <si>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</si>
  <si>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</si>
  <si>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</si>
  <si>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</si>
  <si>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</si>
  <si>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</si>
  <si>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</si>
  <si>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</si>
  <si>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</si>
  <si>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</si>
  <si>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</si>
  <si>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</si>
  <si>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</si>
  <si>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</si>
  <si>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</si>
  <si>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</si>
  <si>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</si>
  <si>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</si>
  <si>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</si>
  <si>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</si>
  <si>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</si>
  <si>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</si>
  <si>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</si>
  <si>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</si>
  <si>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</si>
  <si>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</si>
  <si>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</si>
  <si>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</si>
  <si>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</si>
  <si>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</si>
  <si>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</si>
  <si>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</si>
  <si>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</si>
  <si>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</si>
  <si>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</si>
  <si>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</si>
  <si>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</si>
  <si>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</si>
  <si>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</si>
  <si>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</si>
  <si>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</si>
  <si>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</si>
  <si>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</si>
  <si>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</si>
  <si>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</si>
  <si>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</si>
  <si>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</si>
  <si>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</si>
  <si>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</si>
  <si>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</si>
  <si>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</si>
  <si>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</si>
  <si>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</si>
  <si>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</si>
  <si>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</si>
  <si>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</si>
  <si>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</si>
  <si>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</si>
  <si>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</si>
  <si>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</si>
  <si>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</si>
  <si>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</si>
  <si>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</si>
  <si>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</si>
  <si>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</si>
  <si>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</si>
  <si>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</si>
  <si>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</si>
  <si>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</si>
  <si>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</si>
  <si>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</si>
  <si>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</si>
  <si>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</si>
  <si>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</si>
  <si>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</si>
  <si>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</si>
  <si>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</si>
  <si>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</si>
  <si>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</si>
  <si>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</si>
  <si>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</si>
  <si>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</si>
  <si>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</si>
  <si>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</si>
  <si>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</si>
  <si>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</si>
  <si>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</si>
  <si>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</si>
  <si>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</si>
  <si>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</si>
  <si>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</si>
  <si>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</si>
  <si>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</si>
  <si>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</si>
  <si>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</si>
  <si>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</si>
  <si>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</si>
  <si>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</si>
  <si>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</si>
  <si>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</si>
  <si>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</si>
  <si>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</si>
  <si>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</si>
  <si>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</si>
  <si>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</si>
  <si>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</si>
  <si>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</si>
  <si>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</si>
  <si>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</si>
  <si>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</si>
  <si>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</si>
  <si>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</si>
  <si>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</si>
  <si>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</si>
  <si>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</si>
  <si>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</si>
  <si>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</si>
  <si>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</si>
  <si>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</si>
  <si>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</si>
  <si>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</si>
  <si>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</si>
  <si>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</si>
  <si>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</si>
  <si>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</si>
  <si>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</si>
  <si>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</si>
  <si>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</si>
  <si>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</si>
  <si>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</si>
  <si>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</si>
  <si>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</si>
  <si>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</si>
  <si>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</si>
  <si>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</si>
  <si>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</si>
  <si>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</si>
  <si>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</si>
  <si>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</si>
  <si>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</si>
  <si>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</si>
  <si>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</si>
  <si>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</si>
  <si>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</si>
  <si>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</si>
  <si>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</si>
  <si>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</si>
  <si>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</si>
  <si>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</si>
  <si>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</si>
  <si>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</si>
  <si>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</si>
  <si>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</si>
  <si>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</si>
  <si>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</si>
  <si>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</si>
  <si>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</si>
  <si>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</si>
  <si>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</si>
  <si>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</si>
  <si>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</si>
  <si>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</si>
  <si>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</si>
  <si>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</si>
  <si>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</si>
  <si>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</si>
  <si>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</si>
  <si>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</si>
  <si>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</si>
  <si>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</si>
  <si>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</si>
  <si>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</si>
  <si>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</si>
  <si>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</si>
  <si>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</si>
  <si>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</si>
  <si>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</si>
  <si>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</si>
  <si>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</si>
  <si>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</si>
  <si>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</si>
  <si>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</si>
  <si>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</si>
  <si>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</si>
  <si>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</si>
  <si>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</si>
  <si>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</si>
  <si>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</si>
  <si>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</si>
  <si>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</si>
  <si>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</si>
  <si>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</si>
  <si>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</si>
  <si>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</si>
  <si>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</si>
  <si>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</si>
  <si>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</si>
  <si>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</si>
  <si>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</si>
  <si>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</si>
  <si>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</si>
  <si>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</si>
  <si>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</si>
  <si>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</si>
  <si>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</si>
  <si>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</si>
  <si>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</si>
  <si>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</si>
  <si>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</si>
  <si>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</si>
  <si>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</si>
  <si>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</si>
  <si>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</si>
  <si>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</si>
  <si>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</si>
  <si>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</si>
  <si>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</si>
  <si>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</si>
  <si>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</si>
  <si>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</si>
  <si>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</si>
  <si>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</si>
  <si>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</si>
  <si>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</si>
  <si>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</si>
  <si>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</si>
  <si>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</si>
  <si>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</si>
  <si>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</si>
  <si>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</si>
  <si>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</si>
  <si>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</si>
  <si>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</si>
  <si>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</si>
  <si>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</si>
  <si>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</si>
  <si>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</si>
  <si>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</si>
  <si>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</si>
  <si>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</si>
  <si>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</si>
  <si>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</si>
  <si>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</si>
  <si>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</si>
  <si>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</si>
  <si>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</si>
  <si>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</si>
  <si>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</si>
  <si>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</si>
  <si>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</si>
  <si>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</si>
  <si>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</si>
  <si>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</si>
  <si>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</si>
  <si>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</si>
  <si>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</si>
  <si>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</si>
  <si>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</si>
  <si>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</si>
  <si>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</si>
  <si>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</si>
  <si>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</si>
  <si>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</si>
  <si>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</si>
  <si>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</si>
  <si>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</si>
  <si>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</si>
  <si>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</si>
  <si>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</si>
  <si>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</si>
  <si>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</si>
  <si>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</si>
  <si>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</si>
  <si>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</si>
  <si>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</si>
  <si>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</si>
  <si>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</si>
  <si>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</si>
  <si>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</si>
  <si>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</si>
  <si>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</si>
  <si>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</si>
  <si>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</si>
  <si>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</si>
  <si>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</si>
  <si>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</si>
  <si>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</si>
  <si>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</si>
  <si>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</si>
  <si>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</si>
  <si>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</si>
  <si>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</si>
  <si>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</si>
  <si>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</si>
  <si>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</si>
  <si>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</si>
  <si>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</si>
  <si>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</si>
  <si>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</si>
  <si>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</si>
  <si>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</si>
  <si>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</si>
  <si>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</si>
  <si>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</si>
  <si>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</si>
  <si>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</si>
  <si>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</si>
  <si>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</si>
  <si>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</si>
  <si>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</si>
  <si>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</si>
  <si>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</si>
  <si>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</si>
  <si>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</si>
  <si>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</si>
  <si>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</si>
  <si>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</si>
  <si>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</si>
  <si>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</si>
  <si>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</si>
  <si>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</si>
  <si>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</si>
  <si>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</si>
  <si>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</si>
  <si>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</si>
  <si>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</si>
  <si>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</si>
  <si>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</si>
  <si>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</si>
  <si>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</si>
  <si>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</si>
  <si>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</si>
  <si>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</si>
  <si>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</si>
  <si>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</si>
  <si>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</si>
  <si>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</si>
  <si>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</si>
  <si>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</si>
  <si>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</si>
  <si>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</si>
  <si>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</si>
  <si>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</si>
  <si>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</si>
  <si>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</si>
  <si>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</si>
  <si>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</si>
  <si>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</si>
  <si>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</si>
  <si>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</si>
  <si>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</si>
  <si>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</si>
  <si>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</si>
  <si>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</si>
  <si>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</si>
  <si>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</si>
  <si>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</si>
  <si>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</si>
  <si>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</si>
  <si>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</si>
  <si>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</si>
  <si>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</si>
  <si>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</si>
  <si>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</si>
  <si>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</si>
  <si>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</si>
  <si>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</si>
  <si>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</si>
  <si>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</si>
  <si>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</si>
  <si>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</si>
  <si>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</si>
  <si>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</si>
  <si>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</si>
  <si>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</si>
  <si>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</si>
  <si>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</si>
  <si>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</si>
  <si>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</si>
  <si>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</si>
  <si>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</si>
  <si>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</si>
  <si>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</si>
  <si>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</si>
  <si>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</si>
  <si>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</si>
  <si>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</si>
  <si>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</si>
  <si>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</si>
  <si>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</si>
  <si>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</si>
  <si>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</si>
  <si>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</si>
  <si>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</si>
  <si>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</si>
  <si>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</si>
  <si>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</si>
  <si>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</si>
  <si>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</si>
  <si>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</si>
  <si>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</si>
  <si>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</si>
  <si>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</si>
  <si>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</si>
  <si>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</si>
  <si>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</si>
  <si>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</si>
  <si>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</si>
  <si>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</si>
  <si>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</si>
  <si>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</si>
  <si>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</si>
  <si>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</si>
  <si>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</si>
  <si>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</si>
  <si>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</si>
  <si>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</si>
  <si>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</si>
  <si>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</si>
  <si>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</si>
  <si>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</si>
  <si>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</si>
  <si>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</si>
  <si>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</si>
  <si>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</si>
  <si>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</si>
  <si>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</si>
  <si>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</si>
  <si>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</si>
  <si>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</si>
  <si>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</si>
  <si>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</si>
  <si>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</si>
  <si>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</si>
  <si>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</si>
  <si>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</si>
  <si>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</si>
  <si>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</si>
  <si>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</si>
  <si>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</si>
  <si>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</si>
  <si>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</si>
  <si>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</si>
  <si>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</si>
  <si>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</si>
  <si>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</si>
  <si>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</si>
  <si>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</si>
  <si>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</si>
  <si>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</si>
  <si>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</si>
  <si>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</si>
  <si>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</si>
  <si>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</si>
  <si>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</si>
  <si>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</si>
  <si>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</si>
  <si>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</si>
  <si>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</si>
  <si>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</si>
  <si>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</si>
  <si>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</si>
  <si>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</si>
  <si>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</si>
  <si>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</si>
  <si>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</si>
  <si>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</si>
  <si>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</si>
  <si>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</si>
  <si>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</si>
  <si>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</si>
  <si>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</si>
  <si>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</si>
  <si>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</si>
  <si>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</si>
  <si>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</si>
  <si>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</si>
  <si>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</si>
  <si>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</si>
  <si>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</si>
  <si>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</si>
  <si>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</si>
  <si>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</si>
  <si>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</si>
  <si>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</si>
  <si>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</si>
  <si>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</si>
  <si>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</si>
  <si>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</si>
  <si>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</si>
  <si>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</si>
  <si>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</si>
  <si>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</si>
  <si>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</si>
  <si>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</si>
  <si>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</si>
  <si>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</si>
  <si>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</si>
  <si>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</si>
  <si>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</si>
  <si>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</si>
  <si>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</si>
  <si>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</si>
  <si>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</si>
  <si>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</si>
  <si>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</si>
  <si>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</si>
  <si>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</si>
  <si>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</si>
  <si>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</si>
  <si>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</si>
  <si>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</si>
  <si>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</si>
  <si>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</si>
  <si>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</si>
  <si>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</si>
  <si>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</si>
  <si>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</si>
  <si>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</si>
  <si>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</si>
  <si>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</si>
  <si>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</si>
  <si>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</si>
  <si>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</si>
  <si>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</si>
  <si>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</si>
  <si>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</si>
  <si>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</si>
  <si>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</si>
  <si>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</si>
  <si>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</si>
  <si>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</si>
  <si>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</si>
  <si>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</si>
  <si>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</si>
  <si>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</si>
  <si>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</si>
  <si>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</si>
  <si>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</si>
  <si>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</si>
  <si>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</si>
  <si>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</si>
  <si>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</si>
  <si>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</si>
  <si>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</si>
  <si>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</si>
  <si>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</si>
  <si>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</si>
  <si>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</si>
  <si>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</si>
  <si>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</si>
  <si>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</si>
  <si>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</si>
  <si>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</si>
  <si>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</si>
  <si>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</si>
  <si>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</si>
  <si>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</si>
  <si>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</si>
  <si>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</si>
  <si>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</si>
  <si>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</si>
  <si>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</si>
  <si>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</si>
  <si>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</si>
  <si>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</si>
  <si>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</si>
  <si>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</si>
  <si>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</si>
  <si>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</si>
  <si>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</si>
  <si>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</si>
  <si>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</si>
  <si>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</si>
  <si>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</si>
  <si>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</si>
  <si>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</si>
  <si>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</si>
  <si>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</si>
  <si>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</si>
  <si>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</si>
  <si>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</si>
  <si>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</si>
  <si>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</si>
  <si>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</si>
  <si>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</si>
  <si>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</si>
  <si>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</si>
  <si>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</si>
  <si>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</si>
  <si>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</si>
  <si>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</si>
  <si>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</si>
  <si>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</si>
  <si>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</si>
  <si>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</si>
  <si>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</si>
  <si>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</si>
  <si>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</si>
  <si>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</si>
  <si>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</si>
  <si>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</si>
  <si>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</si>
  <si>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</si>
  <si>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</si>
  <si>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</si>
  <si>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</si>
  <si>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</si>
  <si>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</si>
  <si>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</si>
  <si>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</si>
  <si>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</si>
  <si>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</si>
  <si>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</si>
  <si>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</si>
  <si>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</si>
  <si>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</si>
  <si>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</si>
  <si>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</si>
  <si>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</si>
  <si>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</si>
  <si>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</si>
  <si>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</si>
  <si>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</si>
  <si>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</si>
  <si>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</si>
  <si>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</si>
  <si>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</si>
  <si>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</si>
  <si>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</si>
  <si>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</si>
  <si>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</si>
  <si>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</si>
  <si>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</si>
  <si>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</si>
  <si>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</si>
  <si>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</si>
  <si>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</si>
  <si>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</si>
  <si>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</si>
  <si>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</si>
  <si>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</si>
  <si>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</si>
  <si>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</si>
  <si>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</si>
  <si>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</si>
  <si>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</si>
  <si>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</si>
  <si>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</si>
  <si>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</si>
  <si>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</si>
  <si>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</si>
  <si>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</si>
  <si>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</si>
  <si>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</si>
  <si>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</si>
  <si>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</si>
  <si>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</si>
  <si>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</si>
  <si>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</si>
  <si>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</si>
  <si>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</si>
  <si>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</si>
  <si>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</si>
  <si>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</si>
  <si>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</si>
  <si>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</si>
  <si>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</si>
  <si>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</si>
  <si>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</si>
  <si>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</si>
  <si>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</si>
  <si>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</si>
  <si>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</si>
  <si>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</si>
  <si>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</si>
  <si>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</si>
  <si>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</si>
  <si>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</si>
  <si>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</si>
  <si>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</si>
  <si>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</si>
  <si>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</si>
  <si>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</si>
  <si>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</si>
  <si>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</si>
  <si>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</si>
  <si>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</si>
  <si>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</si>
  <si>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</si>
  <si>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</si>
  <si>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</si>
  <si>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</si>
  <si>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</si>
  <si>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</si>
  <si>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</si>
  <si>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</si>
  <si>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</si>
  <si>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</si>
  <si>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</si>
  <si>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</si>
  <si>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</si>
  <si>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</si>
  <si>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</si>
  <si>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</si>
  <si>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</si>
  <si>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</si>
  <si>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</si>
  <si>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</si>
  <si>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</si>
  <si>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</si>
  <si>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</si>
  <si>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</si>
  <si>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</si>
  <si>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</si>
  <si>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</si>
  <si>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</si>
  <si>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</si>
  <si>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</si>
  <si>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</si>
  <si>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</si>
  <si>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</si>
  <si>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</si>
  <si>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</si>
  <si>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</si>
  <si>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</si>
  <si>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</si>
  <si>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</si>
  <si>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</si>
  <si>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</si>
  <si>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</si>
  <si>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</si>
  <si>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</si>
  <si>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</si>
  <si>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</si>
  <si>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</si>
  <si>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</si>
  <si>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</si>
  <si>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</si>
  <si>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</si>
  <si>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</si>
  <si>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</si>
  <si>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</si>
  <si>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</si>
  <si>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</si>
  <si>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</si>
  <si>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</si>
  <si>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</si>
  <si>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</si>
  <si>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</si>
  <si>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</si>
  <si>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</si>
  <si>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</si>
  <si>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</si>
  <si>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</si>
  <si>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</si>
  <si>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</si>
  <si>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</si>
  <si>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</si>
  <si>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</si>
  <si>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</si>
  <si>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</si>
  <si>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</si>
  <si>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</si>
  <si>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</si>
  <si>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</si>
  <si>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</si>
  <si>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</si>
  <si>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</si>
  <si>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</si>
  <si>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</si>
  <si>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</si>
  <si>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</si>
  <si>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</si>
  <si>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</si>
  <si>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</si>
  <si>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</si>
  <si>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</si>
  <si>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</si>
  <si>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</si>
  <si>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</si>
  <si>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</si>
  <si>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</si>
  <si>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</si>
  <si>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</si>
  <si>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</si>
  <si>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</si>
  <si>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</si>
  <si>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</si>
  <si>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</si>
  <si>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</si>
  <si>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</si>
  <si>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</si>
  <si>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</si>
  <si>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</si>
  <si>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</si>
  <si>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</si>
  <si>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</si>
  <si>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</si>
  <si>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</si>
  <si>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</si>
  <si>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</si>
  <si>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</si>
  <si>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</si>
  <si>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</si>
  <si>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</si>
  <si>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</si>
  <si>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</si>
  <si>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</si>
  <si>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</si>
  <si>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</si>
  <si>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</si>
  <si>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</si>
  <si>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</si>
  <si>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</si>
  <si>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</si>
  <si>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</si>
  <si>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</si>
  <si>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</si>
  <si>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</si>
  <si>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</si>
  <si>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</si>
  <si>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</si>
  <si>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</si>
  <si>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</si>
  <si>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</si>
  <si>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</si>
  <si>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</si>
  <si>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</si>
  <si>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</si>
  <si>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</si>
  <si>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</si>
  <si>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</si>
  <si>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</si>
  <si>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</si>
  <si>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</si>
  <si>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</si>
  <si>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</si>
  <si>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</si>
  <si>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</si>
  <si>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</si>
  <si>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</si>
  <si>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</si>
  <si>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</si>
  <si>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</si>
  <si>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</si>
  <si>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</si>
  <si>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</si>
  <si>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</si>
  <si>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</si>
  <si>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</si>
  <si>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</si>
  <si>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</si>
  <si>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</si>
  <si>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</si>
  <si>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</si>
  <si>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</si>
  <si>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</si>
  <si>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</si>
  <si>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</si>
  <si>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</si>
  <si>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</si>
  <si>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</si>
  <si>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</si>
  <si>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</si>
  <si>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</si>
  <si>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</si>
  <si>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</si>
  <si>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</si>
  <si>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</si>
  <si>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</si>
  <si>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</si>
  <si>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</si>
  <si>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</si>
  <si>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</si>
  <si>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</si>
  <si>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</si>
  <si>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</si>
  <si>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</si>
  <si>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</si>
  <si>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</si>
  <si>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</si>
  <si>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</si>
  <si>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</si>
  <si>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</si>
  <si>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</si>
  <si>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</si>
  <si>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</si>
  <si>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</si>
  <si>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</si>
  <si>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</si>
  <si>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</si>
  <si>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</si>
  <si>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</si>
  <si>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</si>
  <si>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</si>
  <si>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</si>
  <si>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</si>
  <si>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</si>
  <si>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</si>
  <si>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</si>
  <si>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</si>
  <si>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</si>
  <si>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</si>
  <si>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</si>
  <si>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</si>
  <si>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</si>
  <si>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</si>
  <si>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</si>
  <si>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</si>
  <si>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</si>
  <si>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</si>
  <si>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</si>
  <si>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</si>
  <si>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</si>
  <si>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</si>
  <si>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</si>
  <si>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</si>
  <si>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</si>
  <si>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</si>
  <si>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</si>
  <si>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</si>
  <si>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</si>
  <si>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</si>
  <si>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</si>
  <si>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</si>
  <si>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</si>
  <si>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</si>
  <si>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</si>
  <si>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</si>
  <si>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</si>
  <si>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</si>
  <si>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</si>
  <si>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</si>
  <si>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</si>
  <si>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</si>
  <si>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</si>
  <si>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</si>
  <si>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</si>
  <si>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</si>
  <si>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</si>
  <si>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</si>
  <si>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</si>
  <si>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</si>
  <si>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</si>
  <si>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</si>
  <si>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</si>
  <si>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</si>
  <si>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</si>
  <si>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</si>
  <si>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</si>
  <si>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</si>
  <si>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</si>
  <si>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</si>
  <si>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</si>
  <si>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</si>
  <si>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</si>
  <si>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</si>
  <si>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</si>
  <si>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</si>
  <si>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</si>
  <si>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</si>
  <si>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</si>
  <si>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</si>
  <si>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</si>
  <si>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</si>
  <si>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</si>
  <si>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</si>
  <si>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</si>
  <si>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</si>
  <si>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</si>
  <si>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</si>
  <si>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</si>
  <si>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</si>
  <si>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</si>
  <si>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</si>
  <si>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</si>
  <si>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</si>
  <si>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</si>
  <si>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</si>
  <si>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</si>
  <si>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</si>
  <si>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</si>
  <si>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</si>
  <si>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</si>
  <si>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</si>
  <si>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</si>
  <si>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</si>
  <si>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</si>
  <si>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</si>
  <si>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</si>
  <si>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</si>
  <si>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</si>
  <si>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</si>
  <si>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</si>
  <si>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</si>
  <si>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</si>
  <si>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</si>
  <si>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</si>
  <si>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</si>
  <si>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</si>
  <si>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</si>
  <si>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</si>
  <si>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</si>
  <si>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</si>
  <si>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</si>
  <si>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</si>
  <si>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</si>
  <si>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</si>
  <si>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</si>
  <si>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</si>
  <si>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</si>
  <si>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</si>
  <si>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</si>
  <si>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</si>
  <si>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</si>
  <si>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</si>
  <si>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</si>
  <si>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</si>
  <si>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</si>
  <si>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</si>
  <si>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</si>
  <si>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</si>
  <si>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</si>
  <si>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</si>
  <si>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</si>
  <si>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</si>
  <si>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</si>
  <si>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</si>
  <si>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</si>
  <si>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</si>
  <si>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</si>
  <si>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</si>
  <si>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</si>
  <si>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</si>
  <si>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</si>
  <si>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</si>
  <si>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</si>
  <si>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</si>
  <si>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</si>
  <si>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</si>
  <si>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</si>
  <si>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</si>
  <si>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</si>
  <si>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</si>
  <si>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</si>
  <si>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</si>
  <si>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</si>
  <si>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</si>
  <si>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</si>
  <si>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</si>
  <si>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</si>
  <si>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</si>
  <si>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</si>
  <si>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</si>
  <si>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</si>
  <si>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</si>
  <si>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</si>
  <si>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</si>
  <si>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</si>
  <si>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</si>
  <si>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</si>
  <si>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</si>
  <si>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</si>
  <si>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</si>
  <si>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</si>
  <si>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</si>
  <si>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</si>
  <si>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</si>
  <si>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</si>
  <si>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</si>
  <si>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</si>
  <si>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</si>
  <si>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</si>
  <si>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</si>
  <si>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</si>
  <si>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</si>
  <si>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</si>
  <si>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</si>
  <si>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</si>
  <si>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</si>
  <si>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</si>
  <si>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</si>
  <si>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</si>
  <si>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</si>
  <si>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</si>
  <si>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</si>
  <si>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</si>
  <si>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</si>
  <si>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</si>
  <si>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</si>
  <si>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</si>
  <si>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</si>
  <si>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</si>
  <si>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</si>
  <si>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</si>
  <si>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</si>
  <si>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</si>
  <si>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</si>
  <si>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</si>
  <si>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</si>
  <si>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</si>
  <si>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</si>
  <si>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</si>
  <si>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</si>
  <si>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</si>
  <si>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</si>
  <si>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</si>
  <si>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</si>
  <si>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</si>
  <si>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</si>
  <si>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</si>
  <si>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</si>
  <si>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</si>
  <si>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</si>
  <si>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</si>
  <si>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</si>
  <si>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</si>
  <si>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</si>
  <si>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</si>
  <si>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</si>
  <si>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</si>
  <si>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</si>
  <si>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</si>
  <si>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</si>
  <si>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</si>
  <si>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</si>
  <si>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</si>
  <si>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</si>
  <si>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</si>
  <si>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</si>
  <si>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</si>
  <si>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</si>
  <si>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</si>
  <si>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</si>
  <si>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</si>
  <si>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</si>
  <si>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</si>
  <si>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</si>
  <si>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</si>
  <si>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</si>
  <si>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</si>
  <si>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</si>
  <si>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</si>
  <si>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</si>
  <si>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</si>
  <si>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</si>
  <si>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</si>
  <si>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</si>
  <si>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</si>
  <si>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</si>
  <si>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</si>
  <si>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</si>
  <si>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</si>
  <si>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</si>
  <si>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</si>
  <si>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</si>
  <si>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</si>
  <si>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</si>
  <si>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</si>
  <si>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</si>
  <si>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</si>
  <si>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</si>
  <si>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</si>
  <si>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</si>
  <si>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</si>
  <si>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</si>
  <si>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</si>
  <si>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</si>
  <si>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</si>
  <si>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</si>
  <si>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</si>
  <si>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</si>
  <si>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</si>
  <si>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</si>
  <si>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</si>
  <si>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</si>
  <si>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</si>
  <si>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</si>
  <si>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</si>
  <si>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</si>
  <si>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</si>
  <si>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</si>
  <si>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</si>
  <si>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</si>
  <si>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</si>
  <si>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</si>
  <si>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</si>
  <si>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</si>
  <si>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</si>
  <si>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</si>
  <si>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</si>
  <si>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</si>
  <si>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</si>
  <si>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</si>
  <si>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</si>
  <si>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</si>
  <si>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</si>
  <si>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</si>
  <si>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</si>
  <si>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</si>
  <si>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</si>
  <si>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</si>
  <si>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</si>
  <si>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</si>
  <si>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</si>
  <si>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</si>
  <si>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</si>
  <si>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</si>
  <si>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</si>
  <si>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</si>
  <si>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</si>
  <si>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</si>
  <si>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</si>
  <si>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</si>
  <si>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</si>
  <si>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</si>
  <si>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</si>
  <si>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</si>
  <si>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</si>
  <si>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</si>
  <si>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</si>
  <si>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</si>
  <si>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</si>
  <si>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</si>
  <si>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</si>
  <si>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</si>
  <si>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</si>
  <si>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</si>
  <si>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</si>
  <si>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</si>
  <si>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</si>
  <si>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</si>
  <si>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</si>
  <si>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</si>
  <si>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</si>
  <si>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</si>
  <si>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</si>
  <si>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</si>
  <si>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</si>
  <si>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</si>
  <si>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</si>
  <si>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</si>
  <si>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</si>
  <si>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</si>
  <si>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</si>
  <si>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</si>
  <si>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</si>
  <si>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</si>
  <si>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</si>
  <si>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</si>
  <si>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</si>
  <si>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</si>
  <si>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</si>
  <si>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</si>
  <si>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</si>
  <si>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</si>
  <si>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</si>
  <si>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</si>
  <si>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</si>
  <si>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</si>
  <si>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</si>
  <si>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</si>
  <si>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</si>
  <si>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</si>
  <si>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</si>
  <si>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</si>
  <si>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</si>
  <si>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</si>
  <si>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</si>
  <si>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</si>
  <si>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</si>
  <si>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</si>
  <si>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</si>
  <si>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</si>
  <si>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</si>
  <si>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</si>
  <si>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</si>
  <si>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</si>
  <si>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</si>
  <si>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</si>
  <si>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</si>
  <si>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</si>
  <si>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</si>
  <si>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</si>
  <si>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</si>
  <si>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</si>
  <si>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</si>
  <si>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</si>
  <si>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</si>
  <si>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</si>
  <si>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</si>
  <si>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</si>
  <si>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</si>
  <si>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</si>
  <si>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</si>
  <si>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</si>
  <si>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</si>
  <si>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</si>
  <si>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</si>
  <si>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</si>
  <si>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</si>
  <si>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</si>
  <si>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</si>
  <si>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</si>
  <si>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</si>
  <si>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</si>
  <si>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</si>
  <si>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</si>
  <si>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</si>
  <si>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</si>
  <si>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</si>
  <si>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</si>
  <si>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</si>
  <si>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</si>
  <si>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</si>
  <si>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</si>
  <si>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</si>
  <si>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</si>
  <si>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</si>
  <si>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</si>
  <si>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</si>
  <si>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</si>
  <si>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</si>
  <si>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</si>
  <si>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</si>
  <si>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</si>
  <si>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</si>
  <si>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</si>
  <si>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</si>
  <si>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</si>
  <si>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</si>
  <si>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</si>
  <si>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</si>
  <si>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</si>
  <si>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</si>
  <si>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</si>
  <si>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</si>
  <si>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</si>
  <si>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</si>
  <si>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</si>
  <si>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</si>
  <si>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</si>
  <si>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</si>
  <si>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</si>
  <si>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</si>
  <si>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</si>
  <si>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</si>
  <si>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</si>
  <si>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</si>
  <si>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</si>
  <si>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</si>
  <si>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</si>
  <si>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</si>
  <si>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</si>
  <si>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</si>
  <si>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</si>
  <si>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</si>
  <si>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</si>
  <si>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</si>
  <si>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</si>
  <si>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</si>
  <si>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</si>
  <si>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</si>
  <si>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</si>
  <si>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</si>
  <si>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</si>
  <si>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</si>
  <si>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</si>
  <si>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</si>
  <si>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</si>
  <si>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</si>
  <si>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</si>
  <si>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</si>
  <si>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</si>
  <si>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</si>
  <si>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</si>
  <si>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</si>
  <si>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</si>
  <si>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</si>
  <si>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</si>
  <si>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</si>
  <si>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</si>
  <si>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</si>
  <si>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</si>
  <si>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</si>
  <si>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</si>
  <si>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</si>
  <si>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</si>
  <si>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</si>
  <si>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</si>
  <si>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</si>
  <si>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</si>
  <si>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</si>
  <si>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</si>
  <si>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</si>
  <si>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</si>
  <si>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</si>
  <si>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</si>
  <si>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</si>
  <si>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</si>
  <si>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</si>
  <si>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</si>
  <si>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</si>
  <si>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</si>
  <si>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</si>
  <si>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</si>
  <si>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</si>
  <si>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</si>
  <si>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</si>
  <si>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</si>
  <si>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</si>
  <si>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</si>
  <si>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</si>
  <si>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</si>
  <si>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</si>
  <si>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</si>
  <si>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</si>
  <si>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</si>
  <si>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</si>
  <si>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</si>
  <si>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</si>
  <si>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</si>
  <si>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</si>
  <si>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</si>
  <si>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</si>
  <si>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</si>
  <si>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</si>
  <si>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</si>
  <si>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</si>
  <si>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</si>
  <si>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</si>
  <si>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</si>
  <si>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</si>
  <si>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</si>
  <si>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</si>
  <si>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</si>
  <si>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</si>
  <si>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</si>
  <si>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</si>
  <si>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</si>
  <si>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</si>
  <si>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</si>
  <si>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</si>
  <si>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</si>
  <si>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</si>
  <si>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</si>
  <si>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</si>
  <si>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</si>
  <si>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</si>
  <si>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</si>
  <si>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</si>
  <si>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</si>
  <si>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</si>
  <si>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</si>
  <si>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</si>
  <si>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</si>
  <si>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</si>
  <si>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</si>
  <si>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</si>
  <si>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</si>
  <si>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</si>
  <si>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</si>
  <si>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</si>
  <si>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</si>
  <si>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</si>
  <si>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</si>
  <si>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</si>
  <si>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</si>
  <si>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</si>
  <si>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</si>
  <si>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</si>
  <si>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</si>
  <si>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</si>
  <si>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</si>
  <si>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</si>
  <si>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</si>
  <si>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</si>
  <si>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</si>
  <si>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</si>
  <si>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</si>
  <si>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</si>
  <si>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</si>
  <si>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</si>
  <si>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</si>
  <si>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</si>
  <si>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</si>
  <si>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</si>
  <si>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</si>
  <si>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</si>
  <si>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</si>
  <si>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</si>
  <si>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</si>
  <si>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</si>
  <si>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</si>
  <si>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</si>
  <si>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</si>
  <si>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</si>
  <si>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</si>
  <si>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</si>
  <si>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</si>
  <si>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</si>
  <si>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</si>
  <si>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</si>
  <si>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</si>
  <si>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</si>
  <si>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</si>
  <si>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</si>
  <si>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</si>
  <si>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</si>
  <si>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</si>
  <si>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</si>
  <si>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</si>
  <si>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</si>
  <si>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</si>
  <si>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</si>
  <si>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</si>
  <si>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</si>
  <si>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</si>
  <si>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</si>
  <si>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</si>
  <si>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</si>
  <si>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</si>
  <si>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</si>
  <si>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</si>
  <si>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</si>
  <si>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</si>
  <si>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</si>
  <si>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</si>
  <si>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</si>
  <si>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</si>
  <si>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</si>
  <si>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</si>
  <si>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</si>
  <si>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</si>
  <si>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</si>
  <si>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</si>
  <si>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</si>
  <si>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</si>
  <si>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</si>
  <si>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</si>
  <si>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</si>
  <si>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</si>
  <si>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</si>
  <si>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</si>
  <si>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</si>
  <si>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</si>
  <si>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</si>
  <si>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</si>
  <si>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</si>
  <si>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</si>
  <si>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</si>
  <si>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</si>
  <si>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</si>
  <si>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</si>
  <si>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</si>
  <si>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</si>
  <si>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</si>
  <si>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</si>
  <si>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</si>
  <si>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</si>
  <si>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</si>
  <si>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</si>
  <si>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</si>
  <si>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</si>
  <si>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</si>
  <si>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</si>
  <si>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</si>
  <si>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</si>
  <si>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</si>
  <si>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</si>
  <si>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</si>
  <si>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</si>
  <si>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</si>
  <si>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</si>
  <si>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</si>
  <si>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</si>
  <si>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</si>
  <si>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</si>
  <si>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</si>
  <si>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</si>
  <si>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</si>
  <si>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</si>
  <si>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</si>
  <si>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</si>
  <si>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</si>
  <si>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</si>
  <si>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</si>
  <si>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</si>
  <si>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</si>
  <si>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</si>
  <si>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</si>
  <si>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</si>
  <si>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</si>
  <si>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</si>
  <si>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</si>
  <si>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</si>
  <si>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</si>
  <si>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</si>
  <si>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</si>
  <si>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</si>
  <si>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</si>
  <si>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</si>
  <si>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</si>
  <si>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</si>
  <si>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</si>
  <si>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</si>
  <si>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</si>
  <si>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</si>
  <si>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</si>
  <si>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</si>
  <si>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</si>
  <si>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</si>
  <si>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</si>
  <si>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</si>
  <si>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</si>
  <si>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</si>
  <si>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</si>
  <si>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</si>
  <si>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</si>
  <si>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</si>
  <si>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</si>
  <si>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</si>
  <si>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</si>
  <si>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</si>
  <si>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</si>
  <si>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</si>
  <si>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</si>
  <si>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</si>
  <si>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</si>
  <si>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</si>
  <si>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</si>
  <si>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</si>
  <si>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</si>
  <si>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</si>
  <si>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</si>
  <si>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</si>
  <si>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</si>
  <si>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</si>
  <si>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</si>
  <si>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</si>
  <si>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</si>
  <si>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</si>
  <si>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</si>
  <si>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</si>
  <si>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</si>
  <si>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</si>
  <si>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</si>
  <si>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</si>
  <si>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</si>
  <si>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</si>
  <si>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</si>
  <si>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</si>
  <si>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</si>
  <si>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</si>
  <si>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</si>
  <si>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</si>
  <si>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</si>
  <si>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</si>
  <si>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</si>
  <si>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</si>
  <si>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</si>
  <si>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</si>
  <si>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</si>
  <si>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</si>
  <si>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</si>
  <si>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</si>
  <si>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</si>
  <si>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</si>
  <si>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</si>
  <si>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</si>
  <si>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</si>
  <si>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</si>
  <si>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</si>
  <si>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</si>
  <si>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</si>
  <si>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</si>
  <si>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</si>
  <si>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</si>
  <si>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</si>
  <si>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</si>
  <si>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</si>
  <si>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</si>
  <si>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</si>
  <si>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</si>
  <si>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</si>
  <si>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</si>
  <si>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</si>
  <si>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</si>
  <si>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</si>
  <si>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</si>
  <si>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</si>
  <si>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</si>
  <si>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</si>
  <si>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</si>
  <si>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</si>
  <si>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</si>
  <si>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</si>
  <si>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</si>
  <si>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</si>
  <si>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</si>
  <si>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</si>
  <si>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</si>
  <si>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</si>
  <si>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</si>
  <si>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</si>
  <si>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</si>
  <si>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</si>
  <si>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</si>
  <si>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</si>
  <si>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</si>
  <si>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</si>
  <si>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</si>
  <si>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</si>
  <si>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</si>
  <si>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</si>
  <si>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</si>
  <si>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</si>
  <si>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</si>
  <si>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</si>
  <si>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</si>
  <si>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</si>
  <si>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</si>
  <si>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</si>
  <si>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</si>
  <si>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</si>
  <si>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</si>
  <si>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</si>
  <si>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</si>
  <si>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</si>
  <si>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</si>
  <si>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</si>
  <si>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</si>
  <si>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</si>
  <si>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</si>
  <si>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</si>
  <si>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</si>
  <si>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</si>
  <si>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</si>
  <si>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</si>
  <si>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</si>
  <si>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</si>
  <si>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</si>
  <si>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</si>
  <si>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</si>
  <si>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</si>
  <si>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</si>
  <si>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</si>
  <si>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</si>
  <si>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</si>
  <si>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</si>
  <si>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</si>
  <si>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</si>
  <si>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</si>
  <si>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</si>
  <si>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</si>
  <si>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</si>
  <si>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</si>
  <si>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</si>
  <si>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</si>
  <si>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</si>
  <si>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</si>
  <si>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</si>
  <si>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</si>
  <si>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</si>
  <si>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</si>
  <si>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</si>
  <si>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</si>
  <si>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</si>
  <si>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</si>
  <si>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</si>
  <si>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</si>
  <si>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</si>
  <si>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</si>
  <si>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</si>
  <si>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</si>
  <si>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</si>
  <si>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</si>
  <si>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</si>
  <si>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</si>
  <si>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</si>
  <si>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</si>
  <si>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</si>
  <si>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</si>
  <si>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</si>
  <si>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</si>
  <si>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</si>
  <si>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</si>
  <si>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</si>
  <si>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</si>
  <si>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</si>
  <si>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</si>
  <si>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</si>
  <si>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</si>
  <si>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</si>
  <si>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</si>
  <si>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</si>
  <si>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</si>
  <si>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</si>
  <si>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</si>
  <si>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</si>
  <si>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</si>
  <si>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</si>
  <si>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</si>
  <si>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</si>
  <si>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</si>
  <si>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</si>
  <si>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</si>
  <si>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</si>
  <si>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</si>
  <si>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</si>
  <si>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</si>
  <si>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</si>
  <si>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</si>
  <si>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</si>
  <si>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</si>
  <si>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</si>
  <si>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</si>
  <si>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</si>
  <si>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</si>
  <si>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</si>
  <si>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</si>
  <si>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</si>
  <si>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</si>
  <si>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</si>
  <si>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</si>
  <si>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</si>
  <si>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</si>
  <si>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</si>
  <si>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</si>
  <si>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</si>
  <si>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</si>
  <si>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</si>
  <si>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</si>
  <si>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</si>
  <si>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</si>
  <si>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</si>
  <si>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</si>
  <si>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</si>
  <si>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</si>
  <si>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</si>
  <si>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</si>
  <si>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</si>
  <si>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</si>
  <si>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</si>
  <si>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</si>
  <si>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</si>
  <si>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</si>
  <si>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</si>
  <si>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</si>
  <si>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</si>
  <si>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</si>
  <si>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</si>
  <si>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</si>
  <si>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</si>
  <si>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</si>
  <si>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</si>
  <si>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</si>
  <si>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</si>
  <si>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</si>
  <si>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</si>
  <si>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</si>
  <si>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</si>
  <si>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</si>
  <si>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</si>
  <si>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</si>
  <si>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</si>
  <si>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</si>
  <si>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</si>
  <si>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</si>
  <si>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</si>
  <si>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</si>
  <si>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</si>
  <si>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</si>
  <si>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</si>
  <si>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</si>
  <si>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</si>
  <si>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</si>
  <si>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</si>
  <si>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</si>
  <si>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</si>
  <si>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</si>
  <si>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</si>
  <si>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</si>
  <si>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</si>
  <si>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</si>
  <si>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</si>
  <si>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</si>
  <si>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</si>
  <si>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</si>
  <si>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</si>
  <si>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</si>
  <si>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</si>
  <si>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</si>
  <si>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</si>
  <si>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</si>
  <si>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</si>
  <si>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</si>
  <si>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</si>
  <si>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</si>
  <si>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</si>
  <si>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</si>
  <si>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</si>
  <si>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</si>
  <si>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</si>
  <si>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</si>
  <si>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</si>
  <si>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</si>
  <si>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</si>
  <si>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</si>
  <si>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</si>
  <si>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</si>
  <si>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</si>
  <si>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</si>
  <si>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</si>
  <si>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</si>
  <si>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</si>
  <si>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</si>
  <si>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</si>
  <si>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</si>
  <si>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</si>
  <si>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</si>
  <si>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</si>
  <si>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</si>
  <si>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</si>
  <si>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</si>
  <si>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</si>
  <si>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</si>
  <si>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</si>
  <si>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</si>
  <si>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</si>
  <si>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</si>
  <si>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</si>
  <si>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</si>
  <si>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</si>
  <si>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</si>
  <si>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</si>
  <si>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</si>
  <si>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</si>
  <si>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</si>
  <si>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</si>
  <si>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</si>
  <si>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</si>
  <si>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</si>
  <si>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</si>
  <si>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</si>
  <si>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</si>
  <si>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</si>
  <si>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</si>
  <si>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</si>
  <si>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</si>
  <si>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</si>
  <si>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</si>
  <si>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</si>
  <si>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</si>
  <si>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</si>
  <si>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</si>
  <si>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</si>
  <si>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</si>
  <si>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</si>
  <si>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</si>
  <si>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</si>
  <si>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</si>
  <si>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</si>
  <si>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</si>
  <si>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</si>
  <si>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</si>
  <si>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</si>
  <si>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</si>
  <si>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</si>
  <si>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</si>
  <si>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</si>
  <si>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</si>
  <si>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</si>
  <si>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</si>
  <si>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</si>
  <si>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</si>
  <si>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</si>
  <si>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</si>
  <si>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</si>
  <si>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</si>
  <si>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</si>
  <si>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</si>
  <si>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</si>
  <si>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</si>
  <si>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</si>
  <si>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</si>
  <si>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</si>
  <si>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</si>
  <si>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</si>
  <si>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</si>
  <si>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</si>
  <si>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</si>
  <si>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</si>
  <si>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</si>
  <si>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</si>
  <si>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</si>
  <si>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</si>
  <si>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</si>
  <si>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</si>
  <si>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</si>
  <si>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</si>
  <si>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</si>
  <si>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</si>
  <si>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</si>
  <si>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</si>
  <si>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</si>
  <si>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</si>
  <si>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</si>
  <si>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</si>
  <si>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</si>
  <si>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</si>
  <si>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</si>
  <si>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</si>
  <si>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</si>
  <si>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</si>
  <si>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</si>
  <si>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</si>
  <si>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</si>
  <si>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</si>
  <si>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</si>
  <si>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</si>
  <si>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</si>
  <si>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</si>
  <si>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</si>
  <si>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</si>
  <si>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</si>
  <si>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</si>
  <si>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</si>
  <si>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</si>
  <si>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</si>
  <si>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</si>
  <si>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</si>
  <si>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</si>
  <si>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</si>
  <si>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</si>
  <si>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</si>
  <si>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</si>
  <si>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</si>
  <si>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</si>
  <si>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</si>
  <si>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</si>
  <si>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</si>
  <si>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</si>
  <si>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</si>
  <si>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</si>
  <si>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</si>
  <si>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</si>
  <si>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</si>
  <si>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</si>
  <si>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</si>
  <si>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</si>
  <si>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</si>
  <si>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</si>
  <si>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</si>
  <si>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</si>
  <si>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</si>
  <si>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</si>
  <si>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</si>
  <si>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</si>
  <si>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</si>
  <si>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</si>
  <si>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</si>
  <si>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</si>
  <si>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</si>
  <si>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</si>
  <si>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</si>
  <si>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</si>
  <si>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</si>
  <si>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</si>
  <si>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</si>
  <si>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</si>
  <si>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</si>
  <si>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</si>
  <si>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</si>
  <si>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</si>
  <si>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</si>
  <si>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</si>
  <si>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</si>
  <si>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</si>
  <si>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</si>
  <si>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</si>
  <si>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</si>
  <si>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</si>
  <si>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</si>
  <si>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</si>
  <si>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</si>
  <si>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</si>
  <si>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</si>
  <si>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</si>
  <si>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</si>
  <si>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</si>
  <si>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</si>
  <si>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</si>
  <si>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</si>
  <si>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</si>
  <si>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</si>
  <si>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</si>
  <si>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</si>
  <si>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</si>
  <si>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</si>
  <si>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</si>
  <si>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</si>
  <si>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</si>
  <si>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</si>
  <si>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</si>
  <si>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</si>
  <si>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</si>
  <si>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</si>
  <si>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</si>
  <si>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</si>
  <si>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</si>
  <si>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</si>
  <si>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</si>
  <si>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</si>
  <si>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</si>
  <si>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</si>
  <si>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</si>
  <si>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</si>
  <si>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</si>
  <si>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</si>
  <si>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</si>
  <si>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</si>
  <si>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</si>
  <si>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</si>
  <si>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</si>
  <si>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</si>
  <si>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</si>
  <si>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</si>
  <si>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</si>
  <si>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</si>
  <si>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</si>
  <si>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</si>
  <si>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</si>
  <si>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</si>
  <si>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</si>
  <si>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</si>
  <si>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</si>
  <si>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</si>
  <si>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</si>
  <si>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</si>
  <si>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</si>
  <si>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</si>
  <si>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</si>
  <si>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</si>
  <si>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</si>
  <si>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</si>
  <si>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</si>
  <si>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</si>
  <si>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</si>
  <si>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</si>
  <si>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</si>
  <si>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</si>
  <si>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</si>
  <si>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</si>
  <si>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</si>
  <si>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</si>
  <si>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</si>
  <si>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</si>
  <si>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</si>
  <si>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</si>
  <si>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</si>
  <si>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</si>
  <si>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</si>
  <si>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</si>
  <si>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</si>
  <si>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</si>
  <si>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</si>
  <si>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</si>
  <si>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</si>
  <si>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</si>
  <si>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</si>
  <si>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</si>
  <si>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</si>
  <si>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</si>
  <si>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</si>
  <si>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</si>
  <si>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</si>
  <si>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</si>
  <si>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</si>
  <si>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</si>
  <si>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</si>
  <si>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</si>
  <si>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</si>
  <si>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</si>
  <si>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</si>
  <si>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</si>
  <si>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</si>
  <si>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</si>
  <si>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</si>
  <si>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</si>
  <si>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</si>
  <si>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</si>
  <si>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</si>
  <si>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</si>
  <si>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</si>
  <si>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</si>
  <si>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</si>
  <si>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</si>
  <si>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</si>
  <si>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</si>
  <si>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</si>
  <si>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</si>
  <si>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</si>
  <si>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</si>
  <si>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</si>
  <si>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</si>
  <si>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</si>
  <si>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</si>
  <si>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</si>
  <si>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</si>
  <si>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</si>
  <si>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</si>
  <si>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</si>
  <si>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</si>
  <si>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</si>
  <si>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</si>
  <si>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</si>
  <si>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</si>
  <si>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</si>
  <si>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</si>
  <si>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</si>
  <si>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</si>
  <si>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</si>
  <si>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</si>
  <si>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</si>
  <si>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</si>
  <si>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</si>
  <si>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</si>
  <si>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</si>
  <si>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</si>
  <si>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</si>
  <si>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</si>
  <si>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</si>
  <si>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</si>
  <si>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</si>
  <si>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</si>
  <si>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</si>
  <si>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</si>
  <si>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</si>
  <si>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</si>
  <si>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</si>
  <si>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</si>
  <si>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</si>
  <si>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</si>
  <si>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</si>
  <si>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</si>
  <si>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</si>
  <si>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</si>
  <si>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</si>
  <si>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</si>
  <si>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</si>
  <si>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</si>
  <si>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</si>
  <si>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</si>
  <si>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</si>
  <si>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</si>
  <si>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</si>
  <si>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</si>
  <si>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</si>
  <si>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</si>
  <si>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</si>
  <si>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</si>
  <si>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</si>
  <si>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</si>
  <si>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</si>
  <si>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</si>
  <si>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</si>
  <si>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</si>
  <si>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</si>
  <si>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</si>
  <si>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</si>
  <si>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</si>
  <si>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</si>
  <si>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</si>
  <si>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</si>
  <si>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</si>
  <si>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</si>
  <si>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</si>
  <si>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</si>
  <si>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</si>
  <si>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</si>
  <si>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</si>
  <si>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</si>
  <si>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</si>
  <si>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</si>
  <si>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</si>
  <si>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</si>
  <si>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</si>
  <si>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</si>
  <si>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</si>
  <si>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</si>
  <si>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</si>
  <si>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</si>
  <si>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</si>
  <si>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</si>
  <si>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</si>
  <si>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</si>
  <si>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</si>
  <si>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</si>
  <si>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</si>
  <si>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</si>
  <si>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</si>
  <si>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</si>
  <si>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</si>
  <si>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</si>
  <si>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</si>
  <si>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</si>
  <si>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</si>
  <si>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</si>
  <si>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</si>
  <si>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</si>
  <si>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</si>
  <si>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</si>
  <si>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</si>
  <si>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</si>
  <si>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</si>
  <si>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</si>
  <si>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</si>
  <si>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</si>
  <si>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</si>
  <si>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</si>
  <si>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</si>
  <si>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</si>
  <si>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</si>
  <si>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</si>
  <si>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</si>
  <si>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</si>
  <si>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</si>
  <si>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</si>
  <si>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</si>
  <si>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</si>
  <si>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</si>
  <si>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</si>
  <si>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</si>
  <si>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</si>
  <si>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</si>
  <si>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</si>
  <si>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</si>
  <si>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</si>
  <si>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</si>
  <si>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</si>
  <si>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</si>
  <si>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</si>
  <si>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</si>
  <si>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</si>
  <si>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</si>
  <si>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</si>
  <si>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</si>
  <si>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</si>
  <si>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</si>
  <si>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</si>
  <si>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</si>
  <si>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</si>
  <si>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</si>
  <si>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</si>
  <si>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</si>
  <si>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</si>
  <si>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</si>
  <si>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</si>
  <si>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</si>
  <si>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</si>
  <si>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</si>
  <si>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</si>
  <si>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</si>
  <si>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</si>
  <si>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</si>
  <si>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</si>
  <si>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</si>
  <si>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</si>
  <si>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</si>
  <si>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</si>
  <si>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</si>
  <si>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</si>
  <si>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</si>
  <si>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</si>
  <si>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</si>
  <si>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</si>
  <si>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</si>
  <si>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</si>
  <si>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</si>
  <si>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</si>
  <si>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</si>
  <si>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</si>
  <si>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</si>
  <si>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</si>
  <si>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</si>
  <si>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</si>
  <si>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</si>
  <si>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</si>
  <si>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</si>
  <si>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</si>
  <si>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</si>
  <si>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</si>
  <si>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</si>
  <si>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</si>
  <si>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</si>
  <si>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</si>
  <si>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</si>
  <si>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</si>
  <si>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</si>
  <si>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</si>
  <si>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</si>
  <si>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</si>
  <si>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</si>
  <si>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</si>
  <si>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</si>
  <si>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</si>
  <si>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</si>
  <si>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</si>
  <si>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</si>
  <si>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</si>
  <si>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</si>
  <si>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</si>
  <si>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</si>
  <si>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</si>
  <si>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</si>
  <si>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</si>
  <si>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</si>
  <si>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</si>
  <si>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</si>
  <si>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</si>
  <si>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</si>
  <si>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</si>
  <si>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</si>
  <si>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</si>
  <si>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</si>
  <si>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</si>
  <si>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</si>
  <si>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</si>
  <si>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</si>
  <si>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</si>
  <si>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</si>
  <si>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</si>
  <si>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</si>
  <si>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</si>
  <si>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</si>
  <si>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</si>
  <si>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</si>
  <si>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</si>
  <si>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</si>
  <si>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</si>
  <si>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</si>
  <si>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</si>
  <si>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</si>
  <si>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</si>
  <si>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</si>
  <si>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</si>
  <si>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</si>
  <si>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</si>
  <si>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</si>
  <si>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</si>
  <si>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</si>
  <si>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</si>
  <si>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</si>
  <si>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</si>
  <si>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</si>
  <si>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</si>
  <si>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</si>
  <si>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</si>
  <si>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</si>
  <si>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</si>
  <si>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</si>
  <si>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</si>
  <si>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</si>
  <si>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</si>
  <si>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</si>
  <si>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</si>
  <si>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</si>
  <si>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</si>
  <si>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</si>
  <si>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</si>
  <si>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</si>
  <si>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</si>
  <si>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</si>
  <si>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</si>
  <si>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</si>
  <si>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</si>
  <si>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</si>
  <si>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</si>
  <si>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</si>
  <si>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</si>
  <si>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</si>
  <si>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</si>
  <si>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</si>
  <si>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</si>
  <si>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</si>
  <si>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</si>
  <si>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</si>
  <si>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</si>
  <si>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</si>
  <si>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</si>
  <si>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</si>
  <si>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</si>
  <si>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</si>
  <si>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</si>
  <si>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</si>
  <si>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</si>
  <si>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</si>
  <si>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</si>
  <si>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</si>
  <si>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</si>
  <si>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</si>
  <si>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</si>
  <si>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</si>
  <si>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</si>
  <si>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</si>
  <si>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</si>
  <si>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</si>
  <si>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</si>
  <si>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</si>
  <si>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</si>
  <si>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</si>
  <si>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</si>
  <si>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</si>
  <si>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</si>
  <si>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</si>
  <si>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</si>
  <si>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</si>
  <si>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</si>
  <si>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</si>
  <si>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</si>
  <si>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</si>
  <si>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</si>
  <si>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</si>
  <si>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</si>
  <si>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</si>
  <si>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</si>
  <si>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</si>
  <si>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</si>
  <si>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</si>
  <si>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</si>
  <si>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</si>
  <si>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</si>
  <si>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</si>
  <si>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</si>
  <si>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</si>
  <si>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</si>
  <si>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</si>
  <si>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</si>
  <si>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</si>
  <si>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</si>
  <si>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</si>
  <si>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</si>
  <si>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</si>
  <si>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</si>
  <si>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</si>
  <si>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</si>
  <si>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</si>
  <si>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</si>
  <si>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</si>
  <si>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</si>
  <si>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</si>
  <si>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</si>
  <si>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</si>
  <si>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</si>
  <si>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</si>
  <si>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</si>
  <si>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</si>
  <si>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</si>
  <si>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</si>
  <si>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</si>
  <si>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</si>
  <si>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</si>
  <si>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</si>
  <si>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</si>
  <si>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</si>
  <si>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</si>
  <si>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</si>
  <si>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</si>
  <si>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</si>
  <si>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</si>
  <si>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</si>
  <si>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</si>
  <si>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</si>
  <si>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</si>
  <si>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</si>
  <si>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</si>
  <si>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</si>
  <si>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</si>
  <si>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</si>
  <si>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</si>
  <si>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</si>
  <si>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</si>
  <si>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</si>
  <si>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</si>
  <si>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</si>
  <si>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</si>
  <si>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</si>
  <si>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</si>
  <si>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</si>
  <si>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</si>
  <si>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</si>
  <si>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</si>
  <si>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</si>
  <si>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</si>
  <si>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</si>
  <si>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</si>
  <si>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</si>
  <si>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</si>
  <si>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</si>
  <si>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</si>
  <si>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</si>
  <si>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</si>
  <si>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</si>
  <si>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</si>
  <si>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</si>
  <si>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</si>
  <si>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</si>
  <si>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</si>
  <si>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</si>
  <si>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</si>
  <si>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</si>
  <si>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</si>
  <si>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</si>
  <si>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</si>
  <si>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</si>
  <si>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</si>
  <si>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</si>
  <si>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</si>
  <si>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</si>
  <si>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</si>
  <si>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</si>
  <si>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</si>
  <si>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</si>
  <si>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</si>
  <si>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</si>
  <si>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</si>
  <si>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</si>
  <si>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</si>
  <si>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</si>
  <si>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</si>
  <si>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</si>
  <si>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</si>
  <si>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</si>
  <si>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</si>
  <si>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</si>
  <si>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</si>
  <si>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</si>
  <si>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</si>
  <si>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</si>
  <si>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</si>
  <si>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</si>
  <si>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</si>
  <si>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</si>
  <si>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</si>
  <si>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</si>
  <si>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</si>
  <si>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</si>
  <si>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</si>
  <si>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</si>
  <si>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</si>
  <si>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</si>
  <si>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</si>
  <si>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</si>
  <si>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</si>
  <si>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</si>
  <si>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</si>
  <si>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</si>
  <si>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</si>
  <si>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</si>
  <si>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</si>
  <si>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</si>
  <si>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</si>
  <si>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</si>
  <si>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</si>
  <si>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</si>
  <si>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</si>
  <si>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</si>
  <si>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</si>
  <si>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</si>
  <si>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</si>
  <si>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</si>
  <si>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</si>
  <si>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</si>
  <si>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</si>
  <si>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</si>
  <si>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</si>
  <si>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</si>
  <si>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</si>
  <si>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</si>
  <si>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</si>
  <si>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</si>
  <si>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</si>
  <si>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</si>
  <si>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</si>
  <si>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</si>
  <si>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</si>
  <si>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</si>
  <si>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</si>
  <si>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</si>
  <si>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</si>
  <si>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</si>
  <si>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</si>
  <si>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</si>
  <si>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</si>
  <si>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</si>
  <si>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</si>
  <si>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</si>
  <si>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</si>
  <si>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</si>
  <si>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</si>
  <si>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</si>
  <si>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</si>
  <si>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</si>
  <si>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</si>
  <si>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</si>
  <si>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</si>
  <si>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</si>
  <si>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</si>
  <si>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</si>
  <si>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</si>
  <si>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</si>
  <si>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</si>
  <si>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</si>
  <si>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</si>
  <si>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</si>
  <si>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</si>
  <si>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</si>
  <si>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</si>
  <si>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</si>
  <si>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</si>
  <si>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</si>
  <si>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</si>
  <si>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</si>
  <si>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</si>
  <si>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</si>
  <si>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</si>
  <si>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</si>
  <si>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</si>
  <si>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</si>
  <si>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</si>
  <si>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</si>
  <si>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</si>
  <si>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</si>
  <si>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</si>
  <si>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</si>
  <si>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</si>
  <si>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</si>
  <si>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</si>
  <si>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</si>
  <si>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</si>
  <si>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</si>
  <si>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</si>
  <si>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</si>
  <si>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</si>
  <si>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</si>
  <si>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</si>
  <si>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</si>
  <si>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</si>
  <si>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</si>
  <si>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</si>
  <si>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</si>
  <si>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</si>
  <si>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</si>
  <si>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</si>
  <si>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</si>
  <si>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</si>
  <si>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</si>
  <si>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</si>
  <si>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</si>
  <si>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</si>
  <si>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</si>
  <si>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</si>
  <si>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</si>
  <si>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</si>
  <si>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</si>
  <si>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</si>
  <si>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</si>
  <si>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</si>
  <si>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</si>
  <si>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</si>
  <si>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</si>
  <si>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</si>
  <si>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</si>
  <si>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</si>
  <si>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</si>
  <si>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</si>
  <si>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</si>
  <si>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</si>
  <si>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</si>
  <si>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</si>
  <si>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</si>
  <si>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</si>
  <si>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</si>
  <si>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</si>
  <si>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</si>
  <si>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</si>
  <si>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</si>
  <si>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</si>
  <si>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</si>
  <si>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</si>
  <si>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</si>
  <si>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</si>
  <si>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</si>
  <si>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</si>
  <si>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</si>
  <si>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</si>
  <si>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</si>
  <si>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</si>
  <si>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</si>
  <si>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</si>
  <si>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</si>
  <si>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</si>
  <si>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</si>
  <si>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</si>
  <si>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</si>
  <si>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</si>
  <si>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</si>
  <si>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</si>
  <si>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</si>
  <si>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</si>
  <si>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</si>
  <si>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</si>
  <si>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</si>
  <si>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</si>
  <si>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</si>
  <si>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</si>
  <si>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</si>
  <si>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</si>
  <si>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</si>
  <si>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</si>
  <si>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</si>
  <si>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</si>
  <si>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</si>
  <si>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</si>
  <si>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</si>
  <si>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</si>
  <si>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</si>
  <si>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</si>
  <si>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</si>
  <si>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</si>
  <si>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</si>
  <si>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</si>
  <si>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</si>
  <si>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</si>
  <si>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</si>
  <si>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</si>
  <si>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</si>
  <si>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</si>
  <si>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</si>
  <si>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</si>
  <si>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</si>
  <si>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</si>
  <si>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</si>
  <si>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</si>
  <si>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</si>
  <si>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</si>
  <si>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</si>
  <si>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</si>
  <si>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</si>
  <si>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</si>
  <si>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</si>
  <si>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</si>
  <si>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</si>
  <si>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</si>
  <si>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</si>
  <si>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</si>
  <si>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</si>
  <si>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</si>
  <si>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</si>
  <si>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</si>
  <si>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</si>
  <si>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</si>
  <si>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</si>
  <si>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</si>
  <si>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</si>
  <si>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</si>
  <si>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</si>
  <si>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</si>
  <si>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</si>
  <si>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</si>
  <si>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</si>
  <si>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</si>
  <si>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</si>
  <si>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</si>
  <si>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</si>
  <si>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</si>
  <si>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</si>
  <si>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</si>
  <si>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</si>
  <si>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</si>
  <si>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</si>
  <si>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</si>
  <si>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</si>
  <si>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</si>
  <si>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</si>
  <si>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</si>
  <si>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</si>
  <si>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</si>
  <si>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</si>
  <si>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</si>
  <si>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</si>
  <si>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</si>
  <si>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</si>
  <si>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</si>
  <si>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</si>
  <si>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</si>
  <si>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</si>
  <si>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</si>
  <si>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</si>
  <si>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</si>
  <si>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</si>
  <si>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</si>
  <si>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</si>
  <si>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</si>
  <si>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</si>
  <si>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</si>
  <si>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</si>
  <si>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</si>
  <si>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</si>
  <si>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</si>
  <si>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</si>
  <si>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</si>
  <si>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</si>
  <si>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</si>
  <si>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</si>
  <si>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</si>
  <si>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</si>
  <si>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</si>
  <si>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</si>
  <si>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</si>
  <si>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</si>
  <si>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</si>
  <si>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</si>
  <si>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</si>
  <si>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</si>
  <si>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</si>
  <si>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</si>
  <si>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</si>
  <si>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</si>
  <si>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</si>
  <si>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</si>
  <si>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</si>
  <si>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</si>
  <si>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</si>
  <si>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</si>
  <si>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</si>
  <si>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</si>
  <si>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</si>
  <si>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</si>
  <si>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</si>
  <si>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</si>
  <si>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</si>
  <si>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</si>
  <si>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</si>
  <si>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</si>
  <si>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</si>
  <si>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</si>
  <si>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</si>
  <si>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</si>
  <si>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</si>
  <si>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</si>
  <si>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</si>
  <si>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</si>
  <si>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</si>
  <si>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</si>
  <si>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</si>
  <si>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</si>
  <si>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</si>
  <si>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</si>
  <si>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</si>
  <si>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</si>
  <si>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</si>
  <si>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</si>
  <si>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</si>
  <si>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</si>
  <si>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</si>
  <si>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</si>
  <si>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</si>
  <si>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</si>
  <si>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</si>
  <si>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</si>
  <si>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</si>
  <si>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</si>
  <si>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</si>
  <si>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</si>
  <si>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</si>
  <si>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</si>
  <si>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</si>
  <si>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</si>
  <si>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</si>
  <si>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</si>
  <si>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</si>
  <si>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</si>
  <si>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</si>
  <si>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</si>
  <si>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</si>
  <si>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</si>
  <si>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</si>
  <si>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</si>
  <si>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</si>
  <si>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</si>
  <si>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</si>
  <si>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</si>
  <si>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</si>
  <si>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</si>
  <si>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</si>
  <si>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</si>
  <si>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</si>
  <si>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</si>
  <si>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</si>
  <si>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</si>
  <si>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</si>
  <si>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</si>
  <si>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</si>
  <si>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</si>
  <si>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</si>
  <si>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</si>
  <si>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</si>
  <si>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</si>
  <si>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</si>
  <si>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</si>
  <si>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</si>
  <si>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</si>
  <si>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</si>
  <si>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</si>
  <si>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</si>
  <si>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</si>
  <si>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</si>
  <si>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</si>
  <si>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</si>
  <si>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</si>
  <si>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</si>
  <si>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</si>
  <si>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</si>
  <si>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</si>
  <si>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</si>
  <si>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</si>
  <si>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</si>
  <si>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</si>
  <si>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</si>
  <si>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</si>
  <si>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</si>
  <si>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</si>
  <si>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</si>
  <si>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</si>
  <si>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</si>
  <si>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</si>
  <si>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</si>
  <si>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</si>
  <si>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</si>
  <si>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</si>
  <si>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</si>
  <si>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</si>
  <si>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</si>
  <si>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</si>
  <si>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</si>
  <si>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</si>
  <si>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</si>
  <si>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</si>
  <si>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</si>
  <si>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</si>
  <si>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</si>
  <si>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</si>
  <si>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</si>
  <si>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</si>
  <si>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</si>
  <si>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</si>
  <si>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</si>
  <si>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</si>
  <si>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</si>
  <si>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</si>
  <si>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</si>
  <si>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</si>
  <si>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</si>
  <si>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</si>
  <si>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</si>
  <si>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</si>
  <si>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</si>
  <si>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</si>
  <si>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</si>
  <si>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</si>
  <si>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</si>
  <si>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</si>
  <si>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</si>
  <si>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</si>
  <si>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</si>
  <si>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</si>
  <si>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</si>
  <si>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</si>
  <si>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</si>
  <si>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</si>
  <si>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</si>
  <si>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</si>
  <si>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</si>
  <si>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</si>
  <si>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</si>
  <si>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</si>
  <si>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</si>
  <si>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</si>
  <si>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</si>
  <si>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</si>
  <si>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</si>
  <si>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</si>
  <si>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</si>
  <si>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</si>
  <si>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</si>
  <si>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</si>
  <si>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</si>
  <si>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</si>
  <si>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</si>
  <si>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</si>
  <si>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</si>
  <si>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</si>
  <si>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</si>
  <si>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</si>
  <si>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</si>
  <si>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</si>
  <si>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</si>
  <si>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</si>
  <si>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</si>
  <si>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</si>
  <si>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</si>
  <si>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</si>
  <si>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</si>
  <si>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</si>
  <si>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</si>
  <si>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</si>
  <si>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</si>
  <si>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</si>
  <si>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</si>
  <si>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</si>
  <si>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</si>
  <si>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</si>
  <si>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</si>
  <si>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</si>
  <si>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</si>
  <si>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</si>
  <si>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</si>
  <si>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</si>
  <si>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</si>
  <si>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</si>
  <si>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</si>
  <si>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</si>
  <si>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</si>
  <si>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</si>
  <si>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</si>
  <si>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</si>
  <si>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</si>
  <si>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</si>
  <si>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</si>
  <si>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</si>
  <si>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</si>
  <si>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</si>
  <si>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</si>
  <si>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</si>
  <si>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</si>
  <si>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</si>
  <si>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</si>
  <si>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</si>
  <si>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</si>
  <si>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</si>
  <si>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</si>
  <si>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</si>
  <si>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</si>
  <si>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</si>
  <si>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</si>
  <si>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</si>
  <si>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</si>
  <si>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</si>
  <si>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</si>
  <si>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</si>
  <si>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</si>
  <si>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</si>
  <si>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</si>
  <si>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</si>
  <si>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</si>
  <si>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</si>
  <si>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</si>
  <si>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</si>
  <si>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</si>
  <si>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</si>
  <si>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</si>
  <si>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</si>
  <si>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</si>
  <si>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</si>
  <si>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</si>
  <si>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</si>
  <si>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</si>
  <si>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</si>
  <si>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</si>
  <si>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</si>
  <si>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</si>
  <si>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</si>
  <si>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</si>
  <si>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</si>
  <si>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</si>
  <si>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</si>
  <si>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</si>
  <si>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</si>
  <si>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</si>
  <si>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</si>
  <si>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</si>
  <si>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</si>
  <si>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</si>
  <si>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</si>
  <si>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</si>
  <si>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</si>
  <si>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</si>
  <si>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</si>
  <si>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</si>
  <si>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</si>
  <si>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</si>
  <si>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</si>
  <si>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</si>
  <si>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</si>
  <si>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</si>
  <si>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</si>
  <si>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</si>
  <si>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</si>
  <si>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</si>
  <si>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</si>
  <si>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</si>
  <si>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</si>
  <si>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</si>
  <si>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</si>
  <si>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</si>
  <si>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</si>
  <si>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</si>
  <si>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</si>
  <si>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</si>
  <si>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</si>
  <si>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</si>
  <si>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</si>
  <si>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</si>
  <si>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</si>
  <si>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</si>
  <si>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</si>
  <si>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</si>
  <si>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</si>
  <si>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</si>
  <si>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</si>
  <si>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</si>
  <si>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</si>
  <si>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</si>
  <si>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</si>
  <si>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</si>
  <si>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</si>
  <si>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</si>
  <si>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</si>
  <si>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</si>
  <si>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</si>
  <si>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</si>
  <si>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</si>
  <si>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</si>
  <si>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</si>
  <si>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</si>
  <si>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</si>
  <si>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</si>
  <si>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</si>
  <si>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</si>
  <si>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</si>
  <si>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</si>
  <si>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</si>
  <si>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</si>
  <si>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</si>
  <si>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</si>
  <si>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</si>
  <si>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</si>
  <si>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</si>
  <si>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</si>
  <si>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</si>
  <si>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</si>
  <si>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</si>
  <si>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</si>
  <si>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</si>
  <si>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</si>
  <si>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</si>
  <si>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</si>
  <si>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</si>
  <si>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</si>
  <si>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</si>
  <si>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</si>
  <si>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</si>
  <si>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</si>
  <si>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</si>
  <si>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</si>
  <si>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</si>
  <si>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</si>
  <si>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</si>
  <si>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</si>
  <si>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</si>
  <si>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</si>
  <si>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</si>
  <si>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</si>
  <si>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</si>
  <si>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</si>
  <si>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</si>
  <si>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</si>
  <si>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</si>
  <si>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</si>
  <si>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</si>
  <si>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</si>
  <si>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</si>
  <si>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</si>
  <si>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</si>
  <si>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</si>
  <si>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</si>
  <si>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</si>
  <si>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</si>
  <si>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</si>
  <si>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</si>
  <si>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</si>
  <si>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</si>
  <si>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</si>
  <si>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</si>
  <si>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</si>
  <si>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</si>
  <si>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</si>
  <si>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</si>
  <si>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</si>
  <si>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</si>
  <si>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</si>
  <si>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</si>
  <si>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</si>
  <si>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</si>
  <si>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</si>
  <si>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</si>
  <si>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</si>
  <si>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</si>
  <si>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</si>
  <si>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</si>
  <si>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</si>
  <si>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</si>
  <si>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</si>
  <si>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</si>
  <si>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</si>
  <si>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</si>
  <si>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</si>
  <si>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</si>
  <si>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</si>
  <si>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</si>
  <si>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</si>
  <si>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</si>
  <si>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</si>
  <si>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</si>
  <si>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</si>
  <si>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</si>
  <si>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</si>
  <si>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</si>
  <si>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</si>
  <si>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</si>
  <si>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</si>
  <si>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</si>
  <si>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</si>
  <si>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</si>
  <si>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</si>
  <si>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</si>
  <si>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</si>
  <si>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</si>
  <si>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</si>
  <si>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</si>
  <si>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</si>
  <si>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</si>
  <si>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</si>
  <si>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</si>
  <si>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</si>
  <si>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</si>
  <si>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</si>
  <si>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</si>
  <si>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</si>
  <si>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</si>
  <si>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</si>
  <si>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</si>
  <si>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</si>
  <si>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</si>
  <si>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</si>
  <si>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</si>
  <si>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</si>
  <si>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</si>
  <si>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</si>
  <si>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</si>
  <si>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</si>
  <si>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</si>
  <si>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</si>
  <si>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</si>
  <si>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</si>
  <si>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</si>
  <si>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</si>
  <si>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</si>
  <si>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</si>
  <si>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</si>
  <si>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</si>
  <si>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</si>
  <si>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</si>
  <si>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</si>
  <si>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</si>
  <si>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</si>
  <si>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</si>
  <si>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</si>
  <si>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</si>
  <si>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</si>
  <si>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</si>
  <si>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</si>
  <si>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</si>
  <si>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</si>
  <si>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</si>
  <si>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</si>
  <si>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</si>
  <si>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</si>
  <si>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</si>
  <si>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</si>
  <si>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</si>
  <si>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</si>
  <si>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</si>
  <si>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</si>
  <si>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</si>
  <si>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</si>
  <si>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</si>
  <si>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</si>
  <si>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</si>
  <si>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</si>
  <si>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</si>
  <si>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</si>
  <si>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</si>
  <si>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</si>
  <si>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</si>
  <si>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</si>
  <si>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</si>
  <si>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</si>
  <si>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</si>
  <si>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</si>
  <si>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</si>
  <si>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</si>
  <si>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</si>
  <si>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</si>
  <si>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</si>
  <si>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</si>
  <si>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</si>
  <si>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</si>
  <si>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</si>
  <si>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</si>
  <si>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</si>
  <si>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</si>
  <si>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</si>
  <si>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</si>
  <si>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</si>
  <si>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</si>
  <si>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</si>
  <si>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</si>
  <si>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</si>
  <si>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</si>
  <si>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</si>
  <si>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</si>
  <si>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</si>
  <si>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</si>
  <si>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</si>
  <si>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</si>
  <si>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</si>
  <si>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</si>
  <si>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</si>
  <si>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</si>
  <si>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</si>
  <si>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</si>
  <si>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</si>
  <si>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</si>
  <si>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</si>
  <si>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</si>
  <si>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</si>
  <si>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</si>
  <si>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</si>
  <si>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</si>
  <si>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</si>
  <si>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</si>
  <si>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</si>
  <si>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</si>
  <si>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</si>
  <si>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</si>
  <si>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</si>
  <si>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</si>
  <si>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</si>
  <si>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</si>
  <si>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</si>
  <si>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</si>
  <si>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</si>
  <si>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</si>
  <si>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</si>
  <si>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</si>
  <si>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</si>
  <si>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</si>
  <si>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</si>
  <si>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</si>
  <si>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</si>
  <si>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</si>
  <si>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</si>
  <si>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</si>
  <si>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</si>
  <si>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</si>
  <si>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</si>
  <si>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</si>
  <si>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</si>
  <si>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</si>
  <si>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</si>
  <si>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</si>
  <si>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</si>
  <si>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</si>
  <si>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</si>
  <si>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</si>
  <si>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</si>
  <si>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</si>
  <si>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</si>
  <si>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</si>
  <si>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</si>
  <si>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</si>
  <si>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</si>
  <si>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</si>
  <si>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</si>
  <si>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</si>
  <si>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</si>
  <si>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</si>
  <si>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</si>
  <si>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</si>
  <si>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</si>
  <si>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</si>
  <si>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</si>
  <si>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</si>
  <si>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</si>
  <si>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</si>
  <si>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</si>
  <si>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</si>
  <si>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</si>
  <si>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</si>
  <si>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</si>
  <si>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</si>
  <si>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</si>
  <si>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</si>
  <si>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</si>
  <si>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</si>
  <si>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</si>
  <si>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</si>
  <si>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</si>
  <si>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</si>
  <si>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</si>
  <si>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</si>
  <si>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</si>
  <si>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</si>
  <si>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</si>
  <si>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</si>
  <si>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</si>
  <si>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</si>
  <si>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</si>
  <si>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</si>
  <si>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</si>
  <si>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</si>
  <si>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</si>
  <si>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</si>
  <si>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</si>
  <si>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</si>
  <si>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</si>
  <si>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</si>
  <si>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</si>
  <si>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</si>
  <si>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</si>
  <si>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</si>
  <si>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</si>
  <si>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</si>
  <si>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</si>
  <si>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</si>
  <si>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</si>
  <si>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</si>
  <si>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</si>
  <si>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</si>
  <si>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</si>
  <si>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</si>
  <si>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</si>
  <si>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</si>
  <si>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</si>
  <si>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</si>
  <si>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</si>
  <si>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</si>
  <si>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</si>
  <si>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</si>
  <si>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</si>
  <si>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</si>
  <si>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</si>
  <si>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</si>
  <si>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</si>
  <si>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</si>
  <si>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</si>
  <si>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</si>
  <si>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</si>
  <si>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</si>
  <si>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</si>
  <si>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</si>
  <si>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</si>
  <si>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</si>
  <si>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</si>
  <si>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</si>
  <si>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</si>
  <si>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</si>
  <si>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</si>
  <si>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</si>
  <si>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</si>
  <si>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</si>
  <si>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</si>
  <si>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</si>
  <si>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</si>
  <si>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</si>
  <si>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</si>
  <si>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</si>
  <si>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</si>
  <si>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</si>
  <si>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</si>
  <si>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</si>
  <si>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</si>
  <si>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</si>
  <si>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</si>
  <si>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</si>
  <si>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</si>
  <si>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</si>
  <si>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</si>
  <si>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</si>
  <si>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</si>
  <si>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</si>
  <si>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</si>
  <si>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</si>
  <si>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</si>
  <si>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</si>
  <si>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</si>
  <si>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</si>
  <si>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</si>
  <si>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</si>
  <si>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</si>
  <si>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</si>
  <si>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</si>
  <si>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</si>
  <si>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</si>
  <si>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</si>
  <si>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</si>
  <si>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</si>
  <si>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</si>
  <si>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</si>
  <si>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</si>
  <si>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</si>
  <si>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</si>
  <si>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</si>
  <si>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</si>
  <si>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</si>
  <si>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</si>
  <si>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</si>
  <si>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</si>
  <si>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</si>
  <si>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</si>
  <si>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</si>
  <si>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</si>
  <si>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</si>
  <si>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</si>
  <si>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</si>
  <si>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</si>
  <si>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</si>
  <si>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</si>
  <si>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</si>
  <si>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</si>
  <si>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</si>
  <si>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</si>
  <si>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</si>
  <si>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</si>
  <si>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</si>
  <si>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</si>
  <si>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</si>
  <si>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</si>
  <si>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</si>
  <si>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</si>
  <si>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</si>
  <si>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</si>
  <si>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</si>
  <si>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</si>
  <si>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</si>
  <si>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</si>
  <si>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</si>
  <si>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</si>
  <si>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</si>
  <si>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</si>
  <si>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</si>
  <si>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</si>
  <si>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</si>
  <si>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</si>
  <si>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</si>
  <si>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</si>
  <si>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</si>
  <si>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</si>
  <si>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</si>
  <si>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</si>
  <si>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</si>
  <si>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</si>
  <si>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</si>
  <si>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</si>
  <si>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</si>
  <si>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</si>
  <si>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</si>
  <si>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</si>
  <si>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</si>
  <si>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</si>
  <si>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</si>
  <si>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</si>
  <si>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</si>
  <si>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</si>
  <si>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</si>
  <si>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</si>
  <si>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</si>
  <si>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</si>
  <si>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</si>
  <si>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</si>
  <si>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</si>
  <si>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</si>
  <si>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</si>
  <si>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</si>
  <si>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</si>
  <si>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</si>
  <si>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</si>
  <si>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</si>
  <si>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</si>
  <si>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</si>
  <si>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</si>
  <si>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</si>
  <si>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</si>
  <si>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</si>
  <si>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</si>
  <si>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</si>
  <si>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</si>
  <si>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</si>
  <si>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</si>
  <si>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</si>
  <si>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</si>
  <si>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</si>
  <si>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</si>
  <si>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</si>
  <si>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</si>
  <si>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</si>
  <si>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</si>
  <si>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</si>
  <si>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</si>
  <si>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</si>
  <si>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</si>
  <si>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</si>
  <si>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</si>
  <si>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</si>
  <si>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</si>
  <si>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</si>
  <si>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</si>
  <si>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</si>
  <si>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</si>
  <si>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</si>
  <si>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</si>
  <si>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</si>
  <si>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</si>
  <si>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</si>
  <si>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</si>
  <si>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</si>
  <si>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</si>
  <si>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</si>
  <si>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</si>
  <si>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</si>
  <si>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</si>
  <si>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</si>
  <si>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</si>
  <si>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</si>
  <si>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</si>
  <si>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</si>
  <si>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</si>
  <si>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</si>
  <si>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</si>
  <si>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</si>
  <si>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</si>
  <si>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</si>
  <si>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</si>
  <si>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</si>
  <si>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</si>
  <si>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</si>
  <si>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</si>
  <si>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</si>
  <si>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</si>
  <si>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</si>
  <si>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</si>
  <si>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</si>
  <si>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</si>
  <si>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</si>
  <si>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</si>
  <si>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</si>
  <si>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</si>
  <si>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</si>
  <si>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</si>
  <si>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</si>
  <si>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</si>
  <si>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</si>
  <si>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</si>
  <si>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</si>
  <si>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</si>
  <si>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</si>
  <si>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</si>
  <si>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</si>
  <si>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</si>
  <si>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</si>
  <si>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</si>
  <si>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</si>
  <si>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</si>
  <si>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</si>
  <si>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</si>
  <si>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</si>
  <si>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</si>
  <si>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</si>
  <si>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</si>
  <si>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</si>
  <si>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</si>
  <si>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</si>
  <si>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</si>
  <si>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</si>
  <si>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</si>
  <si>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</si>
  <si>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</si>
  <si>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</si>
  <si>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</si>
  <si>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</si>
  <si>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</si>
  <si>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</si>
  <si>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</si>
  <si>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</si>
  <si>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</si>
  <si>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</si>
  <si>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</si>
  <si>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</si>
  <si>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</si>
  <si>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</si>
  <si>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</si>
  <si>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</si>
  <si>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</si>
  <si>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</si>
  <si>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</si>
  <si>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</si>
  <si>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</si>
  <si>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</si>
  <si>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</si>
  <si>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</si>
  <si>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</si>
  <si>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</si>
  <si>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</si>
  <si>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</si>
  <si>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</si>
  <si>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</si>
  <si>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</si>
  <si>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</si>
  <si>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</si>
  <si>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</si>
  <si>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</si>
  <si>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</si>
  <si>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</si>
  <si>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</si>
  <si>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</si>
  <si>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</si>
  <si>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</si>
  <si>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</si>
  <si>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</si>
  <si>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</si>
  <si>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</si>
  <si>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</si>
  <si>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</si>
  <si>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</si>
  <si>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</si>
  <si>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</si>
  <si>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</si>
  <si>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</si>
  <si>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</si>
  <si>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</si>
  <si>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</si>
  <si>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</si>
  <si>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</si>
  <si>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</si>
  <si>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</si>
  <si>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</si>
  <si>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</si>
  <si>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</si>
  <si>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</si>
  <si>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</si>
  <si>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</si>
  <si>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</si>
  <si>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</si>
  <si>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</si>
  <si>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</si>
  <si>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</si>
  <si>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</si>
  <si>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</si>
  <si>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</si>
  <si>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</si>
  <si>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</si>
  <si>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</si>
  <si>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</si>
  <si>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</si>
  <si>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</si>
  <si>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</si>
  <si>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</si>
  <si>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</si>
  <si>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</si>
  <si>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</si>
  <si>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</si>
  <si>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</si>
  <si>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</si>
  <si>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</si>
  <si>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</si>
  <si>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</si>
  <si>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</si>
  <si>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</si>
  <si>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</si>
  <si>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</si>
  <si>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</si>
  <si>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</si>
  <si>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</si>
  <si>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</si>
  <si>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</si>
  <si>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</si>
  <si>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</si>
  <si>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</si>
  <si>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</si>
  <si>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</si>
  <si>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</si>
  <si>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</si>
  <si>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</si>
  <si>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</si>
  <si>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</si>
  <si>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</si>
  <si>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</si>
  <si>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</si>
  <si>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</si>
  <si>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</si>
  <si>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</si>
  <si>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</si>
  <si>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</si>
  <si>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</si>
  <si>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</si>
  <si>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</si>
  <si>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</si>
  <si>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</si>
  <si>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</si>
  <si>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</si>
  <si>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</si>
  <si>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</si>
  <si>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</si>
  <si>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</si>
  <si>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</si>
  <si>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</si>
  <si>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</si>
  <si>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</si>
  <si>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</si>
  <si>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</si>
  <si>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</si>
  <si>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</si>
  <si>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</si>
  <si>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</si>
  <si>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</si>
  <si>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</si>
  <si>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</si>
  <si>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</si>
  <si>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</si>
  <si>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</si>
  <si>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</si>
  <si>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</si>
  <si>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</si>
  <si>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</si>
  <si>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</si>
  <si>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</si>
  <si>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</si>
  <si>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</si>
  <si>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</si>
  <si>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</si>
  <si>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</si>
  <si>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</si>
  <si>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</si>
  <si>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</si>
  <si>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</si>
  <si>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</si>
  <si>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</si>
  <si>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</si>
  <si>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</si>
  <si>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</si>
  <si>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</si>
  <si>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</si>
  <si>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</si>
  <si>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</si>
  <si>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</si>
  <si>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</si>
  <si>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</si>
  <si>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</si>
  <si>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</si>
  <si>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</si>
  <si>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</si>
  <si>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</si>
  <si>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</si>
  <si>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</si>
  <si>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</si>
  <si>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</si>
  <si>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</si>
  <si>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</si>
  <si>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</si>
  <si>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</si>
  <si>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</si>
  <si>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</si>
  <si>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</si>
  <si>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</si>
  <si>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</si>
  <si>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</si>
  <si>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</si>
  <si>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</si>
  <si>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</si>
  <si>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</si>
  <si>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</si>
  <si>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</si>
  <si>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</si>
  <si>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</si>
  <si>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</si>
  <si>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</si>
  <si>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</si>
  <si>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</si>
  <si>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</si>
  <si>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</si>
  <si>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</si>
  <si>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</si>
  <si>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</si>
  <si>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</si>
  <si>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</si>
  <si>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</si>
  <si>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</si>
  <si>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</si>
  <si>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</si>
  <si>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</si>
  <si>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</si>
  <si>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</si>
  <si>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</si>
  <si>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</si>
  <si>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</si>
  <si>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</si>
  <si>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</si>
  <si>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</si>
  <si>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</si>
  <si>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</si>
  <si>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</si>
  <si>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</si>
  <si>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</si>
  <si>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</si>
  <si>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</si>
  <si>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</si>
  <si>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</si>
  <si>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</si>
  <si>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</si>
  <si>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</si>
  <si>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</si>
  <si>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</si>
  <si>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</si>
  <si>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</si>
  <si>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</si>
  <si>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</si>
  <si>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</si>
  <si>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</si>
  <si>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</si>
  <si>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</si>
  <si>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</si>
  <si>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</si>
  <si>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</si>
  <si>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</si>
  <si>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</si>
  <si>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</si>
  <si>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</si>
  <si>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</si>
  <si>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</si>
  <si>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</si>
  <si>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</si>
  <si>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</si>
  <si>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</si>
  <si>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</si>
  <si>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</si>
  <si>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</si>
  <si>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</si>
  <si>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</si>
  <si>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</si>
  <si>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</si>
  <si>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</si>
  <si>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</si>
  <si>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</si>
  <si>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</si>
  <si>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</si>
  <si>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</si>
  <si>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</si>
  <si>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</si>
  <si>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</si>
  <si>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</si>
  <si>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</si>
  <si>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</si>
  <si>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</si>
  <si>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</si>
  <si>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</si>
  <si>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</si>
  <si>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</si>
  <si>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</si>
  <si>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</si>
  <si>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</si>
  <si>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</si>
  <si>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</si>
  <si>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</si>
  <si>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</si>
  <si>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</si>
  <si>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</si>
  <si>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</si>
  <si>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</si>
  <si>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</si>
  <si>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</si>
  <si>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</si>
  <si>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</si>
  <si>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</si>
  <si>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</si>
  <si>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</si>
  <si>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</si>
  <si>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</si>
  <si>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</si>
  <si>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</si>
  <si>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</si>
  <si>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</si>
  <si>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</si>
  <si>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</si>
  <si>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</si>
  <si>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</si>
  <si>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</si>
  <si>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</si>
  <si>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</si>
  <si>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</si>
  <si>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</si>
  <si>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</si>
  <si>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</si>
  <si>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</si>
  <si>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</si>
  <si>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</si>
  <si>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</si>
  <si>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</si>
  <si>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</si>
  <si>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</si>
  <si>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</si>
  <si>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</si>
  <si>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</si>
  <si>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</si>
  <si>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</si>
  <si>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</si>
  <si>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</si>
  <si>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</si>
  <si>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</si>
  <si>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</si>
  <si>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</si>
  <si>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</si>
  <si>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</si>
  <si>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</si>
  <si>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</si>
  <si>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</si>
  <si>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</si>
  <si>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</si>
  <si>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</si>
  <si>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</si>
  <si>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</si>
  <si>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</si>
  <si>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</si>
  <si>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</si>
  <si>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</si>
  <si>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</si>
  <si>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</si>
  <si>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</si>
  <si>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</si>
  <si>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</si>
  <si>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</si>
  <si>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</si>
  <si>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</si>
  <si>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</si>
  <si>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</si>
  <si>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</si>
  <si>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</si>
  <si>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</si>
  <si>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</si>
  <si>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</si>
  <si>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</si>
  <si>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</si>
  <si>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</si>
  <si>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</si>
  <si>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</si>
  <si>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</si>
  <si>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</si>
  <si>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</si>
  <si>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</si>
  <si>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</si>
  <si>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</si>
  <si>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</si>
  <si>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</si>
  <si>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</si>
  <si>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</si>
  <si>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</si>
  <si>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</si>
  <si>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</si>
  <si>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</si>
  <si>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</si>
  <si>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</si>
  <si>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</si>
  <si>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</si>
  <si>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</si>
  <si>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</si>
  <si>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</si>
  <si>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</si>
  <si>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</si>
  <si>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</si>
  <si>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</si>
  <si>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</si>
  <si>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</si>
  <si>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</si>
  <si>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</si>
  <si>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</si>
  <si>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</si>
  <si>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</si>
  <si>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</si>
  <si>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</si>
  <si>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</si>
  <si>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</si>
  <si>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</si>
  <si>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</si>
  <si>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</si>
  <si>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</si>
  <si>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</si>
  <si>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</si>
  <si>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</si>
  <si>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</si>
  <si>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</si>
  <si>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</si>
  <si>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</si>
  <si>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</si>
  <si>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</si>
  <si>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</si>
  <si>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</si>
  <si>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</si>
  <si>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</si>
  <si>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</si>
  <si>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</si>
  <si>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</si>
  <si>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</si>
  <si>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</si>
  <si>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</si>
  <si>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</si>
  <si>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</si>
  <si>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</si>
  <si>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</si>
  <si>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</si>
  <si>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</si>
  <si>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</si>
  <si>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</si>
  <si>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</si>
  <si>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</si>
  <si>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</si>
  <si>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</si>
  <si>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</si>
  <si>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</si>
  <si>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</si>
  <si>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</si>
  <si>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</si>
  <si>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</si>
  <si>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</si>
  <si>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</si>
  <si>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</si>
  <si>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</si>
  <si>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</si>
  <si>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</si>
  <si>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</si>
  <si>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</si>
  <si>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</si>
  <si>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</si>
  <si>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</si>
  <si>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</si>
  <si>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</si>
  <si>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</si>
  <si>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</si>
  <si>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</si>
  <si>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</si>
  <si>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</si>
  <si>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</si>
  <si>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</si>
  <si>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</si>
  <si>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</si>
  <si>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</si>
  <si>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</si>
  <si>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</si>
  <si>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</si>
  <si>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</si>
  <si>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</si>
  <si>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</si>
  <si>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</si>
  <si>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</si>
  <si>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</si>
  <si>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</si>
  <si>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</si>
  <si>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</si>
  <si>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</si>
  <si>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</si>
  <si>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</si>
  <si>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</si>
  <si>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</si>
  <si>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</si>
  <si>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</si>
  <si>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</si>
  <si>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</si>
  <si>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</si>
  <si>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</si>
  <si>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</si>
  <si>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</si>
  <si>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</si>
  <si>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</si>
  <si>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</si>
  <si>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</si>
  <si>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</si>
  <si>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</si>
  <si>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</si>
  <si>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</si>
  <si>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</si>
  <si>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</si>
  <si>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</si>
  <si>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</si>
  <si>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</si>
  <si>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</si>
  <si>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</si>
  <si>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</si>
  <si>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</si>
  <si>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</si>
  <si>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</si>
  <si>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</si>
  <si>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</si>
  <si>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</si>
  <si>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</si>
  <si>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</si>
  <si>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</si>
  <si>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</si>
  <si>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</si>
  <si>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</si>
  <si>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</si>
  <si>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</si>
  <si>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</si>
  <si>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</si>
  <si>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</si>
  <si>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</si>
  <si>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</si>
  <si>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</si>
  <si>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</si>
  <si>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</si>
  <si>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</si>
  <si>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</si>
  <si>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</si>
  <si>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</si>
  <si>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</si>
  <si>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</si>
  <si>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</si>
  <si>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</si>
  <si>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</si>
  <si>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</si>
  <si>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</si>
  <si>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</si>
  <si>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</si>
  <si>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</si>
  <si>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</si>
  <si>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</si>
  <si>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</si>
  <si>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</si>
  <si>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</si>
  <si>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</si>
  <si>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</si>
  <si>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</si>
  <si>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</si>
  <si>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</si>
  <si>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</si>
  <si>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</si>
  <si>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</si>
  <si>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</si>
  <si>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</si>
  <si>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</si>
  <si>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</si>
  <si>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</si>
  <si>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</si>
  <si>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</si>
  <si>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</si>
  <si>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</si>
  <si>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</si>
  <si>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</si>
  <si>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</si>
  <si>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</si>
  <si>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</si>
  <si>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</si>
  <si>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</si>
  <si>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</si>
  <si>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</si>
  <si>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</si>
  <si>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</si>
  <si>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</si>
  <si>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</si>
  <si>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</si>
  <si>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</si>
  <si>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</si>
  <si>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</si>
  <si>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</si>
  <si>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</si>
  <si>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</si>
  <si>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</si>
  <si>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</si>
  <si>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</si>
  <si>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</si>
  <si>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</si>
  <si>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</si>
  <si>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</si>
  <si>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</si>
  <si>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</si>
  <si>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</si>
  <si>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</si>
  <si>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</si>
  <si>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</si>
  <si>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</si>
  <si>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</si>
  <si>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</si>
  <si>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</si>
  <si>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</si>
  <si>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</si>
  <si>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</si>
  <si>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</si>
  <si>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</si>
  <si>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</si>
  <si>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</si>
  <si>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</si>
  <si>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</si>
  <si>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</si>
  <si>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</si>
  <si>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</si>
  <si>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</si>
  <si>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</si>
  <si>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</si>
  <si>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</si>
  <si>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</si>
  <si>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</si>
  <si>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</si>
  <si>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</si>
  <si>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</si>
  <si>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</si>
  <si>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</si>
  <si>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</si>
  <si>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</si>
  <si>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</si>
  <si>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</si>
  <si>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</si>
  <si>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</si>
  <si>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</si>
  <si>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</si>
  <si>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</si>
  <si>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</si>
  <si>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</si>
  <si>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</si>
  <si>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</si>
  <si>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</si>
  <si>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</si>
  <si>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</si>
  <si>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</si>
  <si>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</si>
  <si>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</si>
  <si>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</si>
  <si>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</si>
  <si>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</si>
  <si>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</si>
  <si>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</si>
  <si>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</si>
  <si>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</si>
  <si>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</si>
  <si>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</si>
  <si>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</si>
  <si>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</si>
  <si>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</si>
  <si>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</si>
  <si>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</si>
  <si>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</si>
  <si>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</si>
  <si>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</si>
  <si>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</si>
  <si>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</si>
  <si>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</si>
  <si>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</si>
  <si>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</si>
  <si>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</si>
  <si>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</si>
  <si>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</si>
  <si>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</si>
  <si>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</si>
  <si>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</si>
  <si>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</si>
  <si>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</si>
  <si>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</si>
  <si>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</si>
  <si>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</si>
  <si>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</si>
  <si>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</si>
  <si>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</si>
  <si>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</si>
  <si>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</si>
  <si>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</si>
  <si>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</si>
  <si>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</si>
  <si>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</si>
  <si>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</si>
  <si>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</si>
  <si>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</si>
  <si>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</si>
  <si>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</si>
  <si>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</si>
  <si>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</si>
  <si>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</si>
  <si>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</si>
  <si>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</si>
  <si>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</si>
  <si>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</si>
  <si>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</si>
  <si>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</si>
  <si>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</si>
  <si>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</si>
  <si>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</si>
  <si>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</si>
  <si>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</si>
  <si>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</si>
  <si>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</si>
  <si>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</si>
  <si>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</si>
  <si>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</si>
  <si>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</si>
  <si>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</si>
  <si>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</si>
  <si>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</si>
  <si>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</si>
  <si>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</si>
  <si>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</si>
  <si>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</si>
  <si>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</si>
  <si>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</si>
  <si>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</si>
  <si>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</si>
  <si>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</si>
  <si>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</si>
  <si>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</si>
  <si>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</si>
  <si>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</si>
  <si>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</si>
  <si>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</si>
  <si>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</si>
  <si>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</si>
  <si>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</si>
  <si>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</si>
  <si>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</si>
  <si>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</si>
  <si>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</si>
  <si>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</si>
  <si>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</si>
  <si>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</si>
  <si>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</si>
  <si>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</si>
  <si>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</si>
  <si>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</si>
  <si>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</si>
  <si>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</si>
  <si>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</si>
  <si>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</si>
  <si>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</si>
  <si>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</si>
  <si>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</si>
  <si>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</si>
  <si>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</si>
  <si>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</si>
  <si>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</si>
  <si>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</si>
  <si>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</si>
  <si>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</si>
  <si>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</si>
  <si>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</si>
  <si>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</si>
  <si>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</si>
  <si>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</si>
  <si>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</si>
  <si>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</si>
  <si>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</si>
  <si>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</si>
  <si>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</si>
  <si>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</si>
  <si>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</si>
  <si>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</si>
  <si>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</si>
  <si>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</si>
  <si>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</si>
  <si>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</si>
  <si>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</si>
  <si>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</si>
  <si>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</si>
  <si>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</si>
  <si>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</si>
  <si>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</si>
  <si>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</si>
  <si>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</si>
  <si>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</si>
  <si>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</si>
  <si>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</si>
  <si>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</si>
  <si>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</si>
  <si>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</si>
  <si>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</si>
  <si>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</si>
  <si>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</si>
  <si>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</si>
  <si>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</si>
  <si>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</si>
  <si>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</si>
  <si>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</si>
  <si>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</si>
  <si>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</si>
  <si>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</si>
  <si>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</si>
  <si>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</si>
  <si>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</si>
  <si>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</si>
  <si>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</si>
  <si>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</si>
  <si>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</si>
  <si>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</si>
  <si>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</si>
  <si>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</si>
  <si>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</si>
  <si>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</si>
  <si>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</si>
  <si>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</si>
  <si>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</si>
  <si>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</si>
  <si>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</si>
  <si>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</si>
  <si>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</si>
  <si>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</si>
  <si>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</si>
  <si>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</si>
  <si>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</si>
  <si>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</si>
  <si>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</si>
  <si>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</si>
  <si>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</si>
  <si>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</si>
  <si>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</si>
  <si>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</si>
  <si>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</si>
  <si>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</si>
  <si>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</si>
  <si>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</si>
  <si>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</si>
  <si>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</si>
  <si>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</si>
  <si>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</si>
  <si>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</si>
  <si>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</si>
  <si>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</si>
  <si>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</si>
  <si>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</si>
  <si>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</si>
  <si>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</si>
  <si>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</si>
  <si>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</si>
  <si>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</si>
  <si>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</si>
  <si>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</si>
  <si>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</si>
  <si>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</si>
  <si>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</si>
  <si>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</si>
  <si>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</si>
  <si>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</si>
  <si>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</si>
  <si>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</si>
  <si>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</si>
  <si>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</si>
  <si>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</si>
  <si>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</si>
  <si>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</si>
  <si>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</si>
  <si>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</si>
  <si>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</si>
  <si>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</si>
  <si>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</si>
  <si>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</si>
  <si>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</si>
  <si>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</si>
  <si>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</si>
  <si>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</si>
  <si>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</si>
  <si>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</si>
  <si>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</si>
  <si>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</si>
  <si>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</si>
  <si>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</si>
  <si>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</si>
  <si>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</si>
  <si>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</si>
  <si>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</si>
  <si>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</si>
  <si>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</si>
  <si>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</si>
  <si>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</si>
  <si>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</si>
  <si>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</si>
  <si>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</si>
  <si>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</si>
  <si>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</si>
  <si>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</si>
  <si>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</si>
  <si>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</si>
  <si>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</si>
  <si>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</si>
  <si>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</si>
  <si>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</si>
  <si>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</si>
  <si>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</si>
  <si>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</si>
  <si>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</si>
  <si>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</si>
  <si>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</si>
  <si>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</si>
  <si>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</si>
  <si>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</si>
  <si>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</si>
  <si>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</si>
  <si>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</si>
  <si>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</si>
  <si>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</si>
  <si>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</si>
  <si>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</si>
  <si>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</si>
  <si>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</si>
  <si>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</si>
  <si>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</si>
  <si>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</si>
  <si>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</si>
  <si>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</si>
  <si>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</si>
  <si>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</si>
  <si>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</si>
  <si>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</si>
  <si>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</si>
  <si>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</si>
  <si>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</si>
  <si>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</si>
  <si>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</si>
  <si>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</si>
  <si>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</si>
  <si>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</si>
  <si>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</si>
  <si>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</si>
  <si>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</si>
  <si>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</si>
  <si>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</si>
  <si>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</si>
  <si>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</si>
  <si>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</si>
  <si>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</si>
  <si>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</si>
  <si>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</si>
  <si>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</si>
  <si>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</si>
  <si>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</si>
  <si>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</si>
  <si>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</si>
  <si>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</si>
  <si>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</si>
  <si>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</si>
  <si>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</si>
  <si>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</si>
  <si>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</si>
  <si>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</si>
  <si>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</si>
  <si>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</si>
  <si>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</si>
  <si>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</si>
  <si>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</si>
  <si>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</si>
  <si>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</si>
  <si>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</si>
  <si>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</si>
  <si>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</si>
  <si>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</si>
  <si>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</si>
  <si>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</si>
  <si>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</si>
  <si>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</si>
  <si>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</si>
  <si>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</si>
  <si>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</si>
  <si>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</si>
  <si>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</si>
  <si>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</si>
  <si>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</si>
  <si>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</si>
  <si>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</si>
  <si>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</si>
  <si>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</si>
  <si>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</si>
  <si>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</si>
  <si>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</si>
  <si>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</si>
  <si>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</si>
  <si>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</si>
  <si>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</si>
  <si>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</si>
  <si>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</si>
  <si>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</si>
  <si>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</si>
  <si>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</si>
  <si>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</si>
  <si>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</si>
  <si>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</si>
  <si>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</si>
  <si>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</si>
  <si>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</si>
  <si>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</si>
  <si>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</si>
  <si>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</si>
  <si>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</si>
  <si>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</si>
  <si>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</si>
  <si>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</si>
  <si>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</si>
  <si>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</si>
  <si>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</si>
  <si>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</si>
  <si>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</si>
  <si>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</si>
  <si>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</si>
  <si>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</si>
  <si>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</si>
  <si>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</si>
  <si>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</si>
  <si>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</si>
  <si>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</si>
  <si>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</si>
  <si>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</si>
  <si>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</si>
  <si>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</si>
  <si>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</si>
  <si>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</si>
  <si>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</si>
  <si>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</si>
  <si>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</si>
  <si>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</si>
  <si>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</si>
  <si>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</si>
  <si>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</si>
  <si>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</si>
  <si>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</si>
  <si>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</si>
  <si>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</si>
  <si>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</si>
  <si>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</si>
  <si>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</si>
  <si>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</si>
  <si>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</si>
  <si>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</si>
  <si>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</si>
  <si>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</si>
  <si>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</si>
  <si>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</si>
  <si>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</si>
  <si>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</si>
  <si>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</si>
  <si>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</si>
  <si>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</si>
  <si>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</si>
  <si>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</si>
  <si>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</si>
  <si>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</si>
  <si>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</si>
  <si>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</si>
  <si>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</si>
  <si>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</si>
  <si>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</si>
  <si>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</si>
  <si>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</si>
  <si>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</si>
  <si>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</si>
  <si>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</si>
  <si>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</si>
  <si>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</si>
  <si>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</si>
  <si>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</si>
  <si>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</si>
  <si>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</si>
  <si>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</si>
  <si>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</si>
  <si>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</si>
  <si>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</si>
  <si>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</si>
  <si>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</si>
  <si>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</si>
  <si>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</si>
  <si>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</si>
  <si>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</si>
  <si>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</si>
  <si>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</si>
  <si>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</si>
  <si>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</si>
  <si>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</si>
  <si>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</si>
  <si>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</si>
  <si>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</si>
  <si>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</si>
  <si>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</si>
  <si>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</si>
  <si>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</si>
  <si>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</si>
  <si>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</si>
  <si>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</si>
  <si>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</si>
  <si>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</si>
  <si>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</si>
  <si>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</si>
  <si>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</si>
  <si>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</si>
  <si>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</si>
  <si>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</si>
  <si>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</si>
  <si>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</si>
  <si>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</si>
  <si>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</si>
  <si>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</si>
  <si>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</si>
  <si>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</si>
  <si>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</si>
  <si>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</si>
  <si>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</si>
  <si>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</si>
  <si>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</si>
  <si>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</si>
  <si>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</si>
  <si>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</si>
  <si>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</si>
  <si>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</si>
  <si>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</si>
  <si>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</si>
  <si>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</si>
  <si>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</si>
  <si>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</si>
  <si>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</si>
  <si>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</si>
  <si>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</si>
  <si>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</si>
  <si>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</si>
  <si>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</si>
  <si>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</si>
  <si>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</si>
  <si>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</si>
  <si>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</si>
  <si>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</si>
  <si>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</si>
  <si>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</si>
  <si>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</si>
  <si>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</si>
  <si>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</si>
  <si>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</si>
  <si>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</si>
  <si>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</si>
  <si>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</si>
  <si>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</si>
  <si>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</si>
  <si>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</si>
  <si>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</si>
  <si>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</si>
  <si>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</si>
  <si>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</si>
  <si>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</si>
  <si>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</si>
  <si>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</si>
  <si>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</si>
  <si>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</si>
  <si>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</si>
  <si>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</si>
  <si>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</si>
  <si>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</si>
  <si>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</si>
  <si>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</si>
  <si>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</si>
  <si>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</si>
  <si>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</si>
  <si>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</si>
  <si>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</si>
  <si>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</si>
  <si>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</si>
  <si>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</si>
  <si>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</si>
  <si>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</si>
  <si>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</si>
  <si>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</si>
  <si>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</si>
  <si>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</si>
  <si>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</si>
  <si>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</si>
  <si>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</si>
  <si>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</si>
  <si>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</si>
  <si>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</si>
  <si>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</si>
  <si>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</si>
  <si>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</si>
  <si>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</si>
  <si>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</si>
  <si>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</si>
  <si>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</si>
  <si>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</si>
  <si>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</si>
  <si>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</si>
  <si>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</si>
  <si>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</si>
  <si>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</si>
  <si>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</si>
  <si>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</si>
  <si>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</si>
  <si>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</si>
  <si>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</si>
  <si>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</si>
  <si>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</si>
  <si>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</si>
  <si>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</si>
  <si>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</si>
  <si>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</si>
  <si>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</si>
  <si>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</si>
  <si>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</si>
  <si>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</si>
  <si>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</si>
  <si>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</si>
  <si>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</si>
  <si>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</si>
  <si>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</si>
  <si>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</si>
  <si>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</si>
  <si>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</si>
  <si>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</si>
  <si>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</si>
  <si>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</si>
  <si>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</si>
  <si>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</si>
  <si>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</si>
  <si>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</si>
  <si>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</si>
  <si>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</si>
  <si>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</si>
  <si>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</si>
  <si>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</si>
  <si>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</si>
  <si>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</si>
  <si>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</si>
  <si>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</si>
  <si>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</si>
  <si>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</si>
  <si>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</si>
  <si>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</si>
  <si>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</si>
  <si>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</si>
  <si>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</si>
  <si>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</si>
  <si>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</si>
  <si>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</si>
  <si>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</si>
  <si>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</si>
  <si>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</si>
  <si>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</si>
  <si>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</si>
  <si>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</si>
  <si>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</si>
  <si>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</si>
  <si>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</si>
  <si>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</si>
  <si>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</si>
  <si>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</si>
  <si>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</si>
  <si>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</si>
  <si>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</si>
  <si>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</si>
  <si>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</si>
  <si>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</si>
  <si>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</si>
  <si>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</si>
  <si>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</si>
  <si>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</si>
  <si>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</si>
  <si>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</si>
  <si>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</si>
  <si>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</si>
  <si>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</si>
  <si>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</si>
  <si>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</si>
  <si>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</si>
  <si>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</si>
  <si>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</si>
  <si>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</si>
  <si>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</si>
  <si>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</si>
  <si>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</si>
  <si>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</si>
  <si>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</si>
  <si>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</si>
  <si>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</si>
  <si>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</si>
  <si>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</si>
  <si>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</si>
  <si>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</si>
  <si>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</si>
  <si>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</si>
  <si>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</si>
  <si>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</si>
  <si>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</si>
  <si>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</si>
  <si>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</si>
  <si>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</si>
  <si>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</si>
  <si>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</si>
  <si>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</si>
  <si>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</si>
  <si>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</si>
  <si>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</si>
  <si>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</si>
  <si>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</si>
  <si>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</si>
  <si>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</si>
  <si>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</si>
  <si>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</si>
  <si>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</si>
  <si>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</si>
  <si>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</si>
  <si>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</si>
  <si>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</si>
  <si>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</si>
  <si>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</si>
  <si>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</si>
  <si>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</si>
  <si>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</si>
  <si>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</si>
  <si>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</si>
  <si>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</si>
  <si>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</si>
  <si>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</si>
  <si>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</si>
  <si>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</si>
  <si>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</si>
  <si>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</si>
  <si>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</si>
  <si>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</si>
  <si>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</si>
  <si>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</si>
  <si>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</si>
  <si>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</si>
  <si>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</si>
  <si>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</si>
  <si>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</si>
  <si>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</si>
  <si>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</si>
  <si>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</si>
  <si>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</si>
  <si>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</si>
  <si>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</si>
  <si>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</si>
  <si>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</si>
  <si>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</si>
  <si>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</si>
  <si>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</si>
  <si>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</si>
  <si>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</si>
  <si>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</si>
  <si>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</si>
  <si>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</si>
  <si>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</si>
  <si>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</si>
  <si>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</si>
  <si>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</si>
  <si>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</si>
  <si>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</si>
  <si>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</si>
  <si>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</si>
  <si>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</si>
  <si>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</si>
  <si>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</si>
  <si>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</si>
  <si>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</si>
  <si>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</si>
  <si>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</si>
  <si>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</si>
  <si>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</si>
  <si>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</si>
  <si>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</si>
  <si>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</si>
  <si>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</si>
  <si>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</si>
  <si>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</si>
  <si>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</si>
  <si>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</si>
  <si>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</si>
  <si>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</si>
  <si>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</si>
  <si>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</si>
  <si>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</si>
  <si>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</si>
  <si>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</si>
  <si>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</si>
  <si>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</si>
  <si>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</si>
  <si>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</si>
  <si>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</si>
  <si>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</si>
  <si>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</si>
  <si>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</si>
  <si>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</si>
  <si>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</si>
  <si>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</si>
  <si>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</si>
  <si>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</si>
  <si>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</si>
  <si>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</si>
  <si>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</si>
  <si>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</si>
  <si>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</si>
  <si>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</si>
  <si>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</si>
  <si>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</si>
  <si>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</si>
  <si>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</si>
  <si>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</si>
  <si>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</si>
  <si>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</si>
  <si>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</si>
  <si>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</si>
  <si>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</si>
  <si>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</si>
  <si>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</si>
  <si>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</si>
  <si>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</si>
  <si>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</si>
  <si>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</si>
  <si>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</si>
  <si>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</si>
  <si>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</si>
  <si>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</si>
  <si>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</si>
  <si>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</si>
  <si>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</si>
  <si>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</si>
  <si>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</si>
  <si>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</si>
  <si>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</si>
  <si>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</si>
  <si>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</si>
  <si>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</si>
  <si>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</si>
  <si>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</si>
  <si>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</si>
  <si>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</si>
  <si>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</si>
  <si>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</si>
  <si>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</si>
  <si>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</si>
  <si>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</si>
  <si>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</si>
  <si>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</si>
  <si>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</si>
  <si>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</si>
  <si>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</si>
  <si>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</si>
  <si>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</si>
  <si>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</si>
  <si>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</si>
  <si>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</si>
  <si>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</si>
  <si>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</si>
  <si>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</si>
  <si>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</si>
  <si>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</si>
  <si>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</si>
  <si>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</si>
  <si>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</si>
  <si>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</si>
  <si>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</si>
  <si>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</si>
  <si>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</si>
  <si>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</si>
  <si>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</si>
  <si>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</si>
  <si>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</si>
  <si>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</si>
  <si>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</si>
  <si>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</si>
  <si>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</si>
  <si>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</si>
  <si>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</si>
  <si>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</si>
  <si>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</si>
  <si>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</si>
  <si>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</si>
  <si>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</si>
  <si>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</si>
  <si>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</si>
  <si>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</si>
  <si>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</si>
  <si>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</si>
  <si>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</si>
  <si>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</si>
  <si>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</si>
  <si>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</si>
  <si>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</si>
  <si>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</si>
  <si>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</si>
  <si>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</si>
  <si>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</si>
  <si>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</si>
  <si>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</si>
  <si>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</si>
  <si>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</si>
  <si>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</si>
  <si>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</si>
  <si>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</si>
  <si>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</si>
  <si>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</si>
  <si>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</si>
  <si>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</si>
  <si>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</si>
  <si>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</si>
  <si>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</si>
  <si>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</si>
  <si>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</si>
  <si>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</si>
  <si>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</si>
  <si>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</si>
  <si>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</si>
  <si>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</si>
  <si>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</si>
  <si>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</si>
  <si>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</si>
  <si>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</si>
  <si>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</si>
  <si>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</si>
  <si>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</si>
  <si>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</si>
  <si>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</si>
  <si>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</si>
  <si>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</si>
  <si>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</si>
  <si>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</si>
  <si>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</si>
  <si>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</si>
  <si>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</si>
  <si>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</si>
  <si>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</si>
  <si>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</si>
  <si>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</si>
  <si>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</si>
  <si>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</si>
  <si>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</si>
  <si>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</si>
  <si>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</si>
  <si>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</si>
  <si>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</si>
  <si>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</si>
  <si>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</si>
  <si>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</si>
  <si>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</si>
  <si>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</si>
  <si>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</si>
  <si>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</si>
  <si>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</si>
  <si>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</si>
  <si>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</si>
  <si>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</si>
  <si>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</si>
  <si>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</si>
  <si>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</si>
  <si>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</si>
  <si>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</si>
  <si>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</si>
  <si>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</si>
  <si>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</si>
  <si>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</si>
  <si>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</si>
  <si>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</si>
  <si>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</si>
  <si>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</si>
  <si>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</si>
  <si>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</si>
  <si>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</si>
  <si>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</si>
  <si>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</si>
  <si>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</si>
  <si>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</si>
  <si>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</si>
  <si>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</si>
  <si>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</si>
  <si>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</si>
  <si>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</si>
  <si>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</si>
  <si>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</si>
  <si>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</si>
  <si>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</si>
  <si>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</si>
  <si>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</si>
  <si>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</si>
  <si>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</si>
  <si>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</si>
  <si>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</si>
  <si>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</si>
  <si>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</si>
  <si>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</si>
  <si>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</si>
  <si>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</si>
  <si>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</si>
  <si>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</si>
  <si>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</si>
  <si>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</si>
  <si>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</si>
  <si>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</si>
  <si>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</si>
  <si>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</si>
  <si>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</si>
  <si>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</si>
  <si>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</si>
  <si>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</si>
  <si>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</si>
  <si>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</si>
  <si>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</si>
  <si>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</si>
  <si>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</si>
  <si>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</si>
  <si>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</si>
  <si>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</si>
  <si>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</si>
  <si>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</si>
  <si>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</si>
  <si>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</si>
  <si>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</si>
  <si>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</si>
  <si>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</si>
  <si>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</si>
  <si>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</si>
  <si>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</si>
  <si>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</si>
  <si>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</si>
  <si>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</si>
  <si>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</si>
  <si>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</si>
  <si>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</si>
  <si>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</si>
  <si>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</si>
  <si>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</si>
  <si>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</si>
  <si>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</si>
  <si>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</si>
  <si>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</si>
  <si>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</si>
  <si>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</si>
  <si>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</si>
  <si>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</si>
  <si>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</si>
  <si>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</si>
  <si>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</si>
  <si>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</si>
  <si>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</si>
  <si>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</si>
  <si>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</si>
  <si>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</si>
  <si>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</si>
  <si>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</si>
  <si>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</si>
  <si>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</si>
  <si>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</si>
  <si>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</si>
  <si>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</si>
  <si>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</si>
  <si>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</si>
  <si>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</si>
  <si>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</si>
  <si>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</si>
  <si>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</si>
  <si>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</si>
  <si>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</si>
  <si>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</si>
  <si>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</si>
  <si>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</si>
  <si>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</si>
  <si>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</si>
  <si>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</si>
  <si>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</si>
  <si>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</si>
  <si>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</si>
  <si>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</si>
  <si>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</si>
  <si>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</si>
  <si>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</si>
  <si>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</si>
  <si>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</si>
  <si>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</si>
  <si>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</si>
  <si>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</si>
  <si>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</si>
  <si>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</si>
  <si>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</si>
  <si>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</si>
  <si>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</si>
  <si>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</si>
  <si>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</si>
  <si>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</si>
  <si>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</si>
  <si>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</si>
  <si>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</si>
  <si>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</si>
  <si>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</si>
  <si>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</si>
  <si>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</si>
  <si>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</si>
  <si>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</si>
  <si>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</si>
  <si>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</si>
  <si>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</si>
  <si>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</si>
  <si>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</si>
  <si>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</si>
  <si>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</si>
  <si>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</si>
  <si>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</si>
  <si>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</si>
  <si>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</si>
  <si>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</si>
  <si>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</si>
  <si>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</si>
  <si>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</si>
  <si>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</si>
  <si>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</si>
  <si>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</si>
  <si>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</si>
  <si>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</si>
  <si>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</si>
  <si>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</si>
  <si>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</si>
  <si>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</si>
  <si>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</si>
  <si>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</si>
  <si>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</si>
  <si>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</si>
  <si>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</si>
  <si>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</si>
  <si>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</si>
  <si>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</si>
  <si>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</si>
  <si>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</si>
  <si>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</si>
  <si>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</si>
  <si>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</si>
  <si>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</si>
  <si>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</si>
  <si>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</si>
  <si>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</si>
  <si>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</si>
  <si>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</si>
  <si>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</si>
  <si>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</si>
  <si>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</si>
  <si>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</si>
  <si>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</si>
  <si>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</si>
  <si>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</si>
  <si>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</si>
  <si>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</si>
  <si>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</si>
  <si>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</si>
  <si>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</si>
  <si>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</si>
  <si>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</si>
  <si>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</si>
  <si>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</si>
  <si>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</si>
  <si>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</si>
  <si>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</si>
  <si>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</si>
  <si>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</si>
  <si>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</si>
  <si>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</si>
  <si>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</si>
  <si>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</si>
  <si>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</si>
  <si>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</si>
  <si>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</si>
  <si>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</si>
  <si>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</si>
  <si>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</si>
  <si>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</si>
  <si>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</si>
  <si>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</si>
  <si>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</si>
  <si>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</si>
  <si>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</si>
  <si>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</si>
  <si>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</si>
  <si>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</si>
  <si>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</si>
  <si>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</si>
  <si>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</si>
  <si>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</si>
  <si>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</si>
  <si>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</si>
  <si>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</si>
  <si>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</si>
  <si>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</si>
  <si>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</si>
  <si>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</si>
  <si>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</si>
  <si>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</si>
  <si>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</si>
  <si>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</si>
  <si>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</si>
  <si>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</si>
  <si>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</si>
  <si>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</si>
  <si>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</si>
  <si>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</si>
  <si>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</si>
  <si>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</si>
  <si>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</si>
  <si>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</si>
  <si>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</si>
  <si>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</si>
  <si>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</si>
  <si>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</si>
  <si>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</si>
  <si>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</si>
  <si>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</si>
  <si>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</si>
  <si>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</si>
  <si>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</si>
  <si>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</si>
  <si>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</si>
  <si>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</si>
  <si>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</si>
  <si>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</si>
  <si>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</si>
  <si>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</si>
  <si>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</si>
  <si>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</si>
  <si>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</si>
  <si>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</si>
  <si>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</si>
  <si>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</si>
  <si>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</si>
  <si>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</si>
  <si>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</si>
  <si>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</si>
  <si>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</si>
  <si>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</si>
  <si>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</si>
  <si>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</si>
  <si>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</si>
  <si>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</si>
  <si>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</si>
  <si>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</si>
  <si>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</si>
  <si>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</si>
  <si>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</si>
  <si>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</si>
  <si>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</si>
  <si>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</si>
  <si>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</si>
  <si>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</si>
  <si>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</si>
  <si>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</si>
  <si>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</si>
  <si>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</si>
  <si>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</si>
  <si>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</si>
  <si>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</si>
  <si>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</si>
  <si>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</si>
  <si>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</si>
  <si>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</si>
  <si>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</si>
  <si>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</si>
  <si>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</si>
  <si>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</si>
  <si>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</si>
  <si>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</si>
  <si>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</si>
  <si>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</si>
  <si>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</si>
  <si>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</si>
  <si>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</si>
  <si>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</si>
  <si>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</si>
  <si>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</si>
  <si>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</si>
  <si>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</si>
  <si>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</si>
  <si>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</si>
  <si>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</si>
  <si>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</si>
  <si>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</si>
  <si>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</si>
  <si>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</si>
  <si>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</si>
  <si>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</si>
  <si>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</si>
  <si>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</si>
  <si>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</si>
  <si>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</si>
  <si>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</si>
  <si>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</si>
  <si>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</si>
  <si>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</si>
  <si>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</si>
  <si>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</si>
  <si>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</si>
  <si>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</si>
  <si>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</si>
  <si>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</si>
  <si>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</si>
  <si>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</si>
  <si>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</si>
  <si>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</si>
  <si>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</si>
  <si>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</si>
  <si>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</si>
  <si>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</si>
  <si>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</si>
  <si>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</si>
  <si>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</si>
  <si>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</si>
  <si>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</si>
  <si>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</si>
  <si>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</si>
  <si>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</si>
  <si>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</si>
  <si>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</si>
  <si>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</si>
  <si>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</si>
  <si>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</si>
  <si>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</si>
  <si>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</si>
  <si>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</si>
  <si>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</si>
  <si>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</si>
  <si>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</si>
  <si>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</si>
  <si>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</si>
  <si>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</si>
  <si>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</si>
  <si>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</si>
  <si>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</si>
  <si>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</si>
  <si>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</si>
  <si>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</si>
  <si>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</si>
  <si>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</si>
  <si>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</si>
  <si>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</si>
  <si>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</si>
  <si>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</si>
  <si>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</si>
  <si>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</si>
  <si>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</si>
  <si>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</si>
  <si>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</si>
  <si>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</si>
  <si>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</si>
  <si>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</si>
  <si>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</si>
  <si>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</si>
  <si>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</si>
  <si>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</si>
  <si>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</si>
  <si>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</si>
  <si>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</si>
  <si>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</si>
  <si>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</si>
  <si>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</si>
  <si>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</si>
  <si>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</si>
  <si>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</si>
  <si>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</si>
  <si>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</si>
  <si>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</si>
  <si>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</si>
  <si>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</si>
  <si>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</si>
  <si>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</si>
  <si>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</si>
  <si>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</si>
  <si>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</si>
  <si>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</si>
  <si>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</si>
  <si>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</si>
  <si>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</si>
  <si>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</si>
  <si>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</si>
  <si>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</si>
  <si>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</si>
  <si>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</si>
  <si>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</si>
  <si>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</si>
  <si>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</si>
  <si>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</si>
  <si>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</si>
  <si>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</si>
  <si>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</si>
  <si>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</si>
  <si>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</si>
  <si>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</si>
  <si>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</si>
  <si>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</si>
  <si>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</si>
  <si>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</si>
  <si>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</si>
  <si>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</si>
  <si>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</si>
  <si>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</si>
  <si>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</si>
  <si>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</si>
  <si>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</si>
  <si>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</si>
  <si>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</si>
  <si>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</si>
  <si>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</si>
  <si>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</si>
  <si>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</si>
  <si>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</si>
  <si>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</si>
  <si>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</si>
  <si>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</si>
  <si>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</si>
  <si>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</si>
  <si>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</si>
  <si>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</si>
  <si>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</si>
  <si>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</si>
  <si>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</si>
  <si>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</si>
  <si>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</si>
  <si>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</si>
  <si>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</si>
  <si>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</si>
  <si>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</si>
  <si>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</si>
  <si>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</si>
  <si>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</si>
  <si>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</si>
  <si>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</si>
  <si>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</si>
  <si>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</si>
  <si>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</si>
  <si>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</si>
  <si>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</si>
  <si>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</si>
  <si>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</si>
  <si>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</si>
  <si>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</si>
  <si>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</si>
  <si>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</si>
  <si>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</si>
  <si>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</si>
  <si>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</si>
  <si>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</si>
  <si>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</si>
  <si>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</si>
  <si>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</si>
  <si>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</si>
  <si>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</si>
  <si>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</si>
  <si>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</si>
  <si>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</si>
  <si>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</si>
  <si>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</si>
  <si>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</si>
  <si>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</si>
  <si>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</si>
  <si>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</si>
  <si>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</si>
  <si>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</si>
  <si>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</si>
  <si>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</si>
  <si>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</si>
  <si>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</si>
  <si>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</si>
  <si>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</si>
  <si>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</si>
  <si>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</si>
  <si>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</si>
  <si>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</si>
  <si>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</si>
  <si>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</si>
  <si>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</si>
  <si>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</si>
  <si>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</si>
  <si>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</si>
  <si>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</si>
  <si>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</si>
  <si>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</si>
  <si>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</si>
  <si>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</si>
  <si>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</si>
  <si>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</si>
  <si>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</si>
  <si>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</si>
  <si>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</si>
  <si>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</si>
  <si>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</si>
  <si>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</si>
  <si>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</si>
  <si>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</si>
  <si>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</si>
  <si>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</si>
  <si>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</si>
  <si>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</si>
  <si>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</si>
  <si>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</si>
  <si>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</si>
  <si>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</si>
  <si>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</si>
  <si>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</si>
  <si>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</si>
  <si>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</si>
  <si>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</si>
  <si>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</si>
  <si>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</si>
  <si>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</si>
  <si>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</si>
  <si>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</si>
  <si>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</si>
  <si>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</si>
  <si>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</si>
  <si>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</si>
  <si>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</si>
  <si>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</si>
  <si>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</si>
  <si>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</si>
  <si>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</si>
  <si>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</si>
  <si>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</si>
  <si>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</si>
  <si>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</si>
  <si>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</si>
  <si>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</si>
  <si>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</si>
  <si>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</si>
  <si>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</si>
  <si>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</si>
  <si>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</si>
  <si>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</si>
  <si>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</si>
  <si>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</si>
  <si>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</si>
  <si>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</si>
  <si>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</si>
  <si>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</si>
  <si>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</si>
  <si>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</si>
  <si>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</si>
  <si>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</si>
  <si>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</si>
  <si>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</si>
  <si>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</si>
  <si>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</si>
  <si>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</si>
  <si>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</si>
  <si>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</si>
  <si>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</si>
  <si>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</si>
  <si>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</si>
  <si>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</si>
  <si>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</si>
  <si>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</si>
  <si>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</si>
  <si>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</si>
  <si>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</si>
  <si>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</si>
  <si>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</si>
  <si>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</si>
  <si>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</si>
  <si>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</si>
  <si>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</si>
  <si>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</si>
  <si>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</si>
  <si>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</si>
  <si>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</si>
  <si>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</si>
  <si>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</si>
  <si>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</si>
  <si>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</si>
  <si>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</si>
  <si>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</si>
  <si>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</si>
  <si>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</si>
  <si>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</si>
  <si>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</si>
  <si>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</si>
  <si>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</si>
  <si>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</si>
  <si>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</si>
  <si>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</si>
  <si>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</si>
  <si>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</si>
  <si>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</si>
  <si>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</si>
  <si>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</si>
  <si>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</si>
  <si>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</si>
  <si>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</si>
  <si>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</si>
  <si>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</si>
  <si>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</si>
  <si>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</si>
  <si>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</si>
  <si>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</si>
  <si>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</si>
  <si>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</si>
  <si>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</si>
  <si>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</si>
  <si>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</si>
  <si>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</si>
  <si>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</si>
  <si>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</si>
  <si>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</si>
  <si>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</si>
  <si>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</si>
  <si>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</si>
  <si>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</si>
  <si>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</si>
  <si>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</si>
  <si>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</si>
  <si>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</si>
  <si>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</si>
  <si>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</si>
  <si>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</si>
  <si>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</si>
  <si>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</si>
  <si>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</si>
  <si>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</si>
  <si>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</si>
  <si>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</si>
  <si>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</si>
  <si>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</si>
  <si>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</si>
  <si>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</si>
  <si>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</si>
  <si>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</si>
  <si>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</si>
  <si>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</si>
  <si>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</si>
  <si>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</si>
  <si>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</si>
  <si>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</si>
  <si>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</si>
  <si>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</si>
  <si>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</si>
  <si>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</si>
  <si>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</si>
  <si>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</si>
  <si>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</si>
  <si>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</si>
  <si>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</si>
  <si>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</si>
  <si>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</si>
  <si>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</si>
  <si>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</si>
  <si>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</si>
  <si>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</si>
  <si>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</si>
  <si>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</si>
  <si>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</si>
  <si>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</si>
  <si>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</si>
  <si>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</si>
  <si>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</si>
  <si>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</si>
  <si>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</si>
  <si>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</si>
  <si>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</si>
  <si>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</si>
  <si>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</si>
  <si>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</si>
  <si>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</si>
  <si>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</si>
  <si>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</si>
  <si>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</si>
  <si>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</si>
  <si>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</si>
  <si>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</si>
  <si>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</si>
  <si>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</si>
  <si>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</si>
  <si>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</si>
  <si>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</si>
  <si>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</si>
  <si>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</si>
  <si>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</si>
  <si>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</si>
  <si>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</si>
  <si>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</si>
  <si>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</si>
  <si>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</si>
  <si>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</si>
  <si>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</si>
  <si>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</si>
  <si>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</si>
  <si>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</si>
  <si>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</si>
  <si>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</si>
  <si>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</si>
  <si>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</si>
  <si>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</si>
  <si>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</si>
  <si>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</si>
  <si>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</si>
  <si>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</si>
  <si>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</si>
  <si>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</si>
  <si>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</si>
  <si>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</si>
  <si>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</si>
  <si>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</si>
  <si>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</si>
  <si>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</si>
  <si>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</si>
  <si>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</si>
  <si>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</si>
  <si>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</si>
  <si>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</si>
  <si>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</si>
  <si>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</si>
  <si>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</si>
  <si>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</si>
  <si>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</si>
  <si>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</si>
  <si>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</si>
  <si>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</si>
  <si>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</si>
  <si>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</si>
  <si>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</si>
  <si>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</si>
  <si>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</si>
  <si>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</si>
  <si>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</si>
  <si>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</si>
  <si>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</si>
  <si>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</si>
  <si>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</si>
  <si>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</si>
  <si>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</si>
  <si>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</si>
  <si>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</si>
  <si>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</si>
  <si>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</si>
  <si>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</si>
  <si>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</si>
  <si>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</si>
  <si>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</si>
  <si>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</si>
  <si>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</si>
  <si>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</si>
  <si>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</si>
  <si>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</si>
  <si>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</si>
  <si>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</si>
  <si>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</si>
  <si>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</si>
  <si>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</si>
  <si>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</si>
  <si>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</si>
  <si>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</si>
  <si>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</si>
  <si>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</si>
  <si>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</si>
  <si>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</si>
  <si>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</si>
  <si>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</si>
  <si>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</si>
  <si>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</si>
  <si>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</si>
  <si>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</si>
  <si>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</si>
  <si>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</si>
  <si>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</si>
  <si>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</si>
  <si>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</si>
  <si>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</si>
  <si>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</si>
  <si>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</si>
  <si>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</si>
  <si>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</si>
  <si>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</si>
  <si>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</si>
  <si>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</si>
  <si>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</si>
  <si>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</si>
  <si>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</si>
  <si>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</si>
  <si>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</si>
  <si>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</si>
  <si>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</si>
  <si>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</si>
  <si>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</si>
  <si>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</si>
  <si>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</si>
  <si>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</si>
  <si>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</si>
  <si>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</si>
  <si>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</si>
  <si>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</si>
  <si>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</si>
  <si>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</si>
  <si>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</si>
  <si>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</si>
  <si>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</si>
  <si>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</si>
  <si>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</si>
  <si>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</si>
  <si>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</si>
  <si>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</si>
  <si>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</si>
  <si>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</si>
  <si>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</si>
  <si>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</si>
  <si>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</si>
  <si>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</si>
  <si>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</si>
  <si>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</si>
  <si>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</si>
  <si>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</si>
  <si>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</si>
  <si>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</si>
  <si>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</si>
  <si>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</si>
  <si>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</si>
  <si>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</si>
  <si>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</si>
  <si>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</si>
  <si>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</si>
  <si>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</si>
  <si>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</si>
  <si>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</si>
  <si>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</si>
  <si>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</si>
  <si>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</si>
  <si>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</si>
  <si>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</si>
  <si>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</si>
  <si>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</si>
  <si>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</si>
  <si>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</si>
  <si>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</si>
  <si>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</si>
  <si>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</si>
  <si>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</si>
  <si>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</si>
  <si>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</si>
  <si>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</si>
  <si>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</si>
  <si>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</si>
  <si>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</si>
  <si>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</si>
  <si>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</si>
  <si>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</si>
  <si>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</si>
  <si>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</si>
  <si>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</si>
  <si>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</si>
  <si>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</si>
  <si>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</si>
  <si>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</si>
  <si>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</si>
  <si>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</si>
  <si>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</si>
  <si>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</si>
  <si>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</si>
  <si>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</si>
  <si>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</si>
  <si>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</si>
  <si>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</si>
  <si>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</si>
  <si>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</si>
  <si>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</si>
  <si>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</si>
  <si>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</si>
  <si>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</si>
  <si>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</si>
  <si>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</si>
  <si>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</si>
  <si>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</si>
  <si>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</si>
  <si>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</si>
  <si>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</si>
  <si>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</si>
  <si>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</si>
  <si>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</si>
  <si>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</si>
  <si>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</si>
  <si>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</si>
  <si>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</si>
  <si>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</si>
  <si>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</si>
  <si>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</si>
  <si>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</si>
  <si>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</si>
  <si>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</si>
  <si>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</si>
  <si>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</si>
  <si>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</si>
  <si>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</si>
  <si>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</si>
  <si>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</si>
  <si>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</si>
  <si>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</si>
  <si>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</si>
  <si>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</si>
  <si>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</si>
  <si>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</si>
  <si>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</si>
  <si>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</si>
  <si>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</si>
  <si>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</si>
  <si>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</si>
  <si>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</si>
  <si>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</si>
  <si>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</si>
  <si>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</si>
  <si>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</si>
  <si>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</si>
  <si>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</si>
  <si>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</si>
  <si>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</si>
  <si>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</si>
  <si>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</si>
  <si>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</si>
  <si>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</si>
  <si>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</si>
  <si>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</si>
  <si>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</si>
  <si>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</si>
  <si>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</si>
  <si>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</si>
  <si>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</si>
  <si>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</si>
  <si>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</si>
  <si>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</si>
  <si>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</si>
  <si>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</si>
  <si>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</si>
  <si>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</si>
  <si>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</si>
  <si>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</si>
  <si>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</si>
  <si>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</si>
  <si>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</si>
  <si>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</si>
  <si>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</si>
  <si>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</si>
  <si>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</si>
  <si>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</si>
  <si>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</si>
  <si>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</si>
  <si>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</si>
  <si>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</si>
  <si>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</si>
  <si>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</si>
  <si>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</si>
  <si>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</si>
  <si>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</si>
  <si>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</si>
  <si>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</si>
  <si>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</si>
  <si>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</si>
  <si>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</si>
  <si>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</si>
  <si>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</si>
  <si>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</si>
  <si>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</si>
  <si>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</si>
  <si>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</si>
  <si>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</si>
  <si>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</si>
  <si>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</si>
  <si>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</si>
  <si>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</si>
  <si>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</si>
  <si>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</si>
  <si>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</si>
  <si>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</si>
  <si>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</si>
  <si>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</si>
  <si>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</si>
  <si>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</si>
  <si>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</si>
  <si>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</si>
  <si>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</si>
  <si>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</si>
  <si>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</si>
  <si>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</si>
  <si>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</si>
  <si>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</si>
  <si>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</si>
  <si>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</si>
  <si>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</si>
  <si>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</si>
  <si>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</si>
  <si>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</si>
  <si>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</si>
  <si>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</si>
  <si>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</si>
  <si>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</si>
  <si>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</si>
  <si>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</si>
  <si>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</si>
  <si>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</si>
  <si>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</si>
  <si>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</si>
  <si>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</si>
  <si>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</si>
  <si>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</si>
  <si>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</si>
  <si>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</si>
  <si>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</si>
  <si>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</si>
  <si>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</si>
  <si>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</si>
  <si>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</si>
  <si>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</si>
  <si>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</si>
  <si>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</si>
  <si>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</si>
  <si>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</si>
  <si>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</si>
  <si>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</si>
  <si>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</si>
  <si>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</si>
  <si>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</si>
  <si>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</si>
  <si>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</si>
  <si>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</si>
  <si>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</si>
  <si>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</si>
  <si>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</si>
  <si>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</si>
  <si>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</si>
  <si>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</si>
  <si>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</si>
  <si>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</si>
  <si>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</si>
  <si>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</si>
  <si>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</si>
  <si>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</si>
  <si>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</si>
  <si>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</si>
  <si>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</si>
  <si>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</si>
  <si>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</si>
  <si>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</si>
  <si>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</si>
  <si>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</si>
  <si>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</si>
  <si>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</si>
  <si>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</si>
  <si>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</si>
  <si>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</si>
  <si>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</si>
  <si>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</si>
  <si>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</si>
  <si>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</si>
  <si>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</si>
  <si>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</si>
  <si>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</si>
  <si>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</si>
  <si>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</si>
  <si>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</si>
  <si>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</si>
  <si>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</si>
  <si>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</si>
  <si>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</si>
  <si>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</si>
  <si>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</si>
  <si>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</si>
  <si>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</si>
  <si>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</si>
  <si>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</si>
  <si>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</si>
  <si>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</si>
  <si>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</si>
  <si>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</si>
  <si>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</si>
  <si>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</si>
  <si>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</si>
  <si>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</si>
  <si>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</si>
  <si>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</si>
  <si>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</si>
  <si>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</si>
  <si>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</si>
  <si>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</si>
  <si>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</si>
  <si>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</si>
  <si>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</si>
  <si>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</si>
  <si>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</si>
  <si>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</si>
  <si>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</si>
  <si>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</si>
  <si>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</si>
  <si>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</si>
  <si>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</si>
  <si>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</si>
  <si>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</si>
  <si>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</si>
  <si>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</si>
  <si>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</si>
  <si>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</si>
  <si>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</si>
  <si>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</si>
  <si>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</si>
  <si>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</si>
  <si>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</si>
  <si>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</si>
  <si>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</si>
  <si>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</si>
  <si>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</si>
  <si>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</si>
  <si>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</si>
  <si>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</si>
  <si>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</si>
  <si>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</si>
  <si>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</si>
  <si>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</si>
  <si>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</si>
  <si>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</si>
  <si>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</si>
  <si>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</si>
  <si>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</si>
  <si>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</si>
  <si>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</si>
  <si>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</si>
  <si>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</si>
  <si>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</si>
  <si>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</si>
  <si>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</si>
  <si>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</si>
  <si>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</si>
  <si>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</si>
  <si>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</si>
  <si>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</si>
  <si>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</si>
  <si>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</si>
  <si>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</si>
  <si>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</si>
  <si>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</si>
  <si>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</si>
  <si>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</si>
  <si>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</si>
  <si>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</si>
  <si>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</si>
  <si>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</si>
  <si>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</si>
  <si>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</si>
  <si>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</si>
  <si>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</si>
  <si>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</si>
  <si>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</si>
  <si>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</si>
  <si>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</si>
  <si>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</si>
  <si>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</si>
  <si>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</si>
  <si>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</si>
  <si>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</si>
  <si>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</si>
  <si>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</si>
  <si>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</si>
  <si>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</si>
  <si>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</si>
  <si>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</si>
  <si>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</si>
  <si>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</si>
  <si>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</si>
  <si>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</si>
  <si>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</si>
  <si>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</si>
  <si>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</si>
  <si>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</si>
  <si>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</si>
  <si>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</si>
  <si>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</si>
  <si>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</si>
  <si>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</si>
  <si>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</si>
  <si>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</si>
  <si>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</si>
  <si>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</si>
  <si>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</si>
  <si>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</si>
  <si>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</si>
  <si>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</si>
  <si>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</si>
  <si>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</si>
  <si>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</si>
  <si>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</si>
  <si>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</si>
  <si>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</si>
  <si>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</si>
  <si>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</si>
  <si>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</si>
  <si>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</si>
  <si>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</si>
  <si>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</si>
  <si>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</si>
  <si>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</si>
  <si>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</si>
  <si>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</si>
  <si>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</si>
  <si>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</si>
  <si>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</si>
  <si>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</si>
  <si>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</si>
  <si>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</si>
  <si>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</si>
  <si>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</si>
  <si>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</si>
  <si>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</si>
  <si>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</si>
  <si>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</si>
  <si>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</si>
  <si>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</si>
  <si>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</si>
  <si>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</si>
  <si>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</si>
  <si>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</si>
  <si>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</si>
  <si>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</si>
  <si>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</si>
  <si>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</si>
  <si>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</si>
  <si>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</si>
  <si>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</si>
  <si>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</si>
  <si>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</si>
  <si>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</si>
  <si>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</si>
  <si>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</si>
  <si>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</si>
  <si>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</si>
  <si>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</si>
  <si>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</si>
  <si>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</si>
  <si>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</si>
  <si>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</si>
  <si>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</si>
  <si>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</si>
  <si>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</si>
  <si>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</si>
  <si>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</si>
  <si>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</si>
  <si>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</si>
  <si>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</si>
  <si>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</si>
  <si>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</si>
  <si>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</si>
  <si>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</si>
  <si>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</si>
  <si>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</si>
  <si>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</si>
  <si>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</si>
  <si>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</si>
  <si>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</si>
  <si>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</si>
  <si>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</si>
  <si>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</si>
  <si>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</si>
  <si>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</si>
  <si>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</si>
  <si>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</si>
  <si>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</si>
  <si>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</si>
  <si>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</si>
  <si>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</si>
  <si>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</si>
  <si>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</si>
  <si>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</si>
  <si>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</si>
  <si>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</si>
  <si>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</si>
  <si>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</si>
  <si>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</si>
  <si>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</si>
  <si>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</si>
  <si>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</si>
  <si>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</si>
  <si>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</si>
  <si>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</si>
  <si>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</si>
  <si>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</si>
  <si>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</si>
  <si>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</si>
  <si>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</si>
  <si>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</si>
  <si>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</si>
  <si>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</si>
  <si>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</si>
  <si>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</si>
  <si>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</si>
  <si>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</si>
  <si>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</si>
  <si>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</si>
  <si>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</si>
  <si>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</si>
  <si>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</si>
  <si>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</si>
  <si>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</si>
  <si>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</si>
  <si>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</si>
  <si>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</si>
  <si>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</si>
  <si>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</si>
  <si>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</si>
  <si>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</si>
  <si>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</si>
  <si>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</si>
  <si>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</si>
  <si>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</si>
  <si>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</si>
  <si>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</si>
  <si>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</si>
  <si>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</si>
  <si>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</si>
  <si>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</si>
  <si>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</si>
  <si>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</si>
  <si>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</si>
  <si>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</si>
  <si>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</si>
  <si>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</si>
  <si>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</si>
  <si>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</si>
  <si>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</si>
  <si>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</si>
  <si>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</si>
  <si>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</si>
  <si>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</si>
  <si>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</si>
  <si>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</si>
  <si>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</si>
  <si>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</si>
  <si>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</si>
  <si>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</si>
  <si>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</si>
  <si>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</si>
  <si>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</si>
  <si>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</si>
  <si>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</si>
  <si>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</si>
  <si>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</si>
  <si>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</si>
  <si>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</si>
  <si>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</si>
  <si>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</si>
  <si>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</si>
  <si>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</si>
  <si>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</si>
  <si>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</si>
  <si>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</si>
  <si>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</si>
  <si>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</si>
  <si>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</si>
  <si>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</si>
  <si>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</si>
  <si>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</si>
  <si>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</si>
  <si>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</si>
  <si>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</si>
  <si>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</si>
  <si>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</si>
  <si>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</si>
  <si>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</si>
  <si>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</si>
  <si>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</si>
  <si>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</si>
  <si>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</si>
  <si>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</si>
  <si>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</si>
  <si>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</si>
  <si>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</si>
  <si>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</si>
  <si>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</si>
  <si>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</si>
  <si>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</si>
  <si>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</si>
  <si>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</si>
  <si>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</si>
  <si>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</si>
  <si>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</si>
  <si>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</si>
  <si>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</si>
  <si>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</si>
  <si>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</si>
  <si>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</si>
  <si>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</si>
  <si>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</si>
  <si>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</si>
  <si>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</si>
  <si>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</si>
  <si>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</si>
  <si>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</si>
  <si>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</si>
  <si>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</si>
  <si>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</si>
  <si>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</si>
  <si>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</si>
  <si>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</si>
  <si>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</si>
  <si>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</si>
  <si>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</si>
  <si>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</si>
  <si>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</si>
  <si>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</si>
  <si>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</si>
  <si>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</si>
  <si>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</si>
  <si>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</si>
  <si>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</si>
  <si>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</si>
  <si>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</si>
  <si>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</si>
  <si>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</si>
  <si>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</si>
  <si>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</si>
  <si>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</si>
  <si>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</si>
  <si>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</si>
  <si>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</si>
  <si>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</si>
  <si>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</si>
  <si>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</si>
  <si>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</si>
  <si>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</si>
  <si>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</si>
  <si>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</si>
  <si>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</si>
  <si>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</si>
  <si>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</si>
  <si>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</si>
  <si>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</si>
  <si>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</si>
  <si>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</si>
  <si>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</si>
  <si>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</si>
  <si>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</si>
  <si>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</si>
  <si>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</si>
  <si>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</si>
  <si>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</si>
  <si>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</si>
  <si>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</si>
  <si>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</si>
  <si>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</si>
  <si>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</si>
  <si>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</si>
  <si>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</si>
  <si>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</si>
  <si>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</si>
  <si>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</si>
  <si>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</si>
  <si>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</si>
  <si>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</si>
  <si>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</si>
  <si>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</si>
  <si>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</si>
  <si>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</si>
  <si>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</si>
  <si>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</si>
  <si>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</si>
  <si>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</si>
  <si>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</si>
  <si>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</si>
  <si>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</si>
  <si>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</si>
  <si>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</si>
  <si>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</si>
  <si>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</si>
  <si>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</si>
  <si>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</si>
  <si>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</si>
  <si>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</si>
  <si>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</si>
  <si>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</si>
  <si>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</si>
  <si>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</si>
  <si>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</si>
  <si>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</si>
  <si>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</si>
  <si>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</si>
  <si>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</si>
  <si>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</si>
  <si>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</si>
  <si>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</si>
  <si>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</si>
  <si>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</si>
  <si>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</si>
  <si>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</si>
  <si>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</si>
  <si>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</si>
  <si>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</si>
  <si>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</si>
  <si>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</si>
  <si>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</si>
  <si>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</si>
  <si>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</si>
  <si>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</si>
  <si>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</si>
  <si>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</si>
  <si>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</si>
  <si>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</si>
  <si>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</si>
  <si>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</si>
  <si>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</si>
  <si>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</si>
  <si>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</si>
  <si>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</si>
  <si>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</si>
  <si>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</si>
  <si>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</si>
  <si>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</si>
  <si>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</si>
  <si>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</si>
  <si>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</si>
  <si>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</si>
  <si>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</si>
  <si>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</si>
  <si>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</si>
  <si>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</si>
  <si>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</si>
  <si>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</si>
  <si>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</si>
  <si>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</si>
  <si>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</si>
  <si>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</si>
  <si>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</si>
  <si>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</si>
  <si>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</si>
  <si>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</si>
  <si>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</si>
  <si>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</si>
  <si>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</si>
  <si>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</si>
  <si>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</si>
  <si>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</si>
  <si>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</si>
  <si>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</si>
  <si>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</si>
  <si>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</si>
  <si>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</si>
  <si>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</si>
  <si>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</si>
  <si>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</si>
  <si>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</si>
  <si>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</si>
  <si>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</si>
  <si>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</si>
  <si>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</si>
  <si>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</si>
  <si>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</si>
  <si>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</si>
  <si>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</si>
  <si>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</si>
  <si>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</si>
  <si>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</si>
  <si>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</si>
  <si>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</si>
  <si>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</si>
  <si>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</si>
  <si>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</si>
  <si>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</si>
  <si>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</si>
  <si>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</si>
  <si>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</si>
  <si>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</si>
  <si>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</si>
  <si>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</si>
  <si>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</si>
  <si>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</si>
  <si>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</si>
  <si>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</si>
  <si>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</si>
  <si>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</si>
  <si>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</si>
  <si>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</si>
  <si>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</si>
  <si>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</si>
  <si>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</si>
  <si>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</si>
  <si>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</si>
  <si>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</si>
  <si>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</si>
  <si>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</si>
  <si>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</si>
  <si>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</si>
  <si>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</si>
  <si>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</si>
  <si>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</si>
  <si>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</si>
  <si>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</si>
  <si>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</si>
  <si>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</si>
  <si>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</si>
  <si>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</si>
  <si>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</si>
  <si>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</si>
  <si>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</si>
  <si>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</si>
  <si>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</si>
  <si>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</si>
  <si>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</si>
  <si>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</si>
  <si>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</si>
  <si>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</si>
  <si>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</si>
  <si>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</si>
  <si>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</si>
  <si>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</si>
  <si>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</si>
  <si>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</si>
  <si>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</si>
  <si>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</si>
  <si>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</si>
  <si>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</si>
  <si>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</si>
  <si>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</si>
  <si>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</si>
  <si>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</si>
  <si>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</si>
  <si>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</si>
  <si>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</si>
  <si>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</si>
  <si>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</si>
  <si>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</si>
  <si>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</si>
  <si>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</si>
  <si>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</si>
  <si>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</si>
  <si>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</si>
  <si>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</si>
  <si>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</si>
  <si>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</si>
  <si>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</si>
  <si>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</si>
  <si>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</si>
  <si>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</si>
  <si>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</si>
  <si>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</si>
  <si>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</si>
  <si>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</si>
  <si>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</si>
  <si>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</si>
  <si>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</si>
  <si>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</si>
  <si>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</si>
  <si>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</si>
  <si>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</si>
  <si>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</si>
  <si>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</si>
  <si>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</si>
  <si>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</si>
  <si>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</si>
  <si>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</si>
  <si>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</si>
  <si>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</si>
  <si>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</si>
  <si>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</si>
  <si>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</si>
  <si>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</si>
  <si>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</si>
  <si>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</si>
  <si>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</si>
  <si>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</si>
  <si>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</si>
  <si>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</si>
  <si>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</si>
  <si>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</si>
  <si>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</si>
  <si>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</si>
  <si>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</si>
  <si>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</si>
  <si>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</si>
  <si>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</si>
  <si>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</si>
  <si>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</si>
  <si>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</si>
  <si>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</si>
  <si>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</si>
  <si>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</si>
  <si>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</si>
  <si>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</si>
  <si>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</si>
  <si>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</si>
  <si>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</si>
  <si>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</si>
  <si>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</si>
  <si>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</si>
  <si>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</si>
  <si>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</si>
  <si>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</si>
  <si>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</si>
  <si>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</si>
  <si>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</si>
  <si>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</si>
  <si>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</si>
  <si>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</si>
  <si>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</si>
  <si>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</si>
  <si>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</si>
  <si>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</si>
  <si>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</si>
  <si>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</si>
  <si>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</si>
  <si>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</si>
  <si>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</si>
  <si>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</si>
  <si>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</si>
  <si>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</si>
  <si>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</si>
  <si>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</si>
  <si>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</si>
  <si>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</si>
  <si>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</si>
  <si>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</si>
  <si>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</si>
  <si>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</si>
  <si>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</si>
  <si>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</si>
  <si>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</si>
  <si>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</si>
  <si>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</si>
  <si>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</si>
  <si>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</si>
  <si>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</si>
  <si>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</si>
  <si>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</si>
  <si>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</si>
  <si>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</si>
  <si>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</si>
  <si>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</si>
  <si>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</si>
  <si>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</si>
  <si>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</si>
  <si>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</si>
  <si>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</si>
  <si>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</si>
  <si>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</si>
  <si>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</si>
  <si>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</si>
  <si>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</si>
  <si>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</si>
  <si>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</si>
  <si>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</si>
  <si>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</si>
  <si>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</si>
  <si>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</si>
  <si>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</si>
  <si>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</si>
  <si>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</si>
  <si>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</si>
  <si>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</si>
  <si>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</si>
  <si>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</si>
  <si>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</si>
  <si>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</si>
  <si>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</si>
  <si>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</si>
  <si>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</si>
  <si>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</si>
  <si>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</si>
  <si>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</si>
  <si>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</si>
  <si>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</si>
  <si>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</si>
  <si>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</si>
  <si>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</si>
  <si>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</si>
  <si>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</si>
  <si>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</si>
  <si>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</si>
  <si>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</si>
  <si>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</si>
  <si>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</si>
  <si>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</si>
  <si>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</si>
  <si>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</si>
  <si>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</si>
  <si>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</si>
  <si>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</si>
  <si>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</si>
  <si>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</si>
  <si>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</si>
  <si>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</si>
  <si>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</si>
  <si>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</si>
  <si>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</si>
  <si>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</si>
  <si>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</si>
  <si>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</si>
  <si>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</si>
  <si>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</si>
  <si>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</si>
  <si>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</si>
  <si>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</si>
  <si>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</si>
  <si>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</si>
  <si>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</si>
  <si>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</si>
  <si>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</si>
  <si>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</si>
  <si>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</si>
  <si>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</si>
  <si>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</si>
  <si>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</si>
  <si>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</si>
  <si>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</si>
  <si>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</si>
  <si>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</si>
  <si>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</si>
  <si>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</si>
  <si>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</si>
  <si>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</si>
  <si>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</si>
  <si>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</si>
  <si>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</si>
  <si>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</si>
  <si>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</si>
  <si>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</si>
  <si>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</si>
  <si>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</si>
  <si>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</si>
  <si>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</si>
  <si>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</si>
  <si>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</si>
  <si>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</si>
  <si>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</si>
  <si>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</si>
  <si>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</si>
  <si>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</si>
  <si>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</si>
  <si>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</si>
  <si>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</si>
  <si>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</si>
  <si>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</si>
  <si>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</si>
  <si>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</si>
  <si>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</si>
  <si>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</si>
  <si>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</si>
  <si>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</si>
  <si>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</si>
  <si>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</si>
  <si>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</si>
  <si>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</si>
  <si>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</si>
  <si>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</si>
  <si>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</si>
  <si>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</si>
  <si>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</si>
  <si>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</si>
  <si>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</si>
  <si>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</si>
  <si>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</si>
  <si>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</si>
  <si>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</si>
  <si>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</si>
  <si>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</si>
  <si>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</si>
  <si>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</si>
  <si>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</si>
  <si>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</si>
  <si>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</si>
  <si>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</si>
  <si>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</si>
  <si>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</si>
  <si>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</si>
  <si>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</si>
  <si>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</si>
  <si>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</si>
  <si>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</si>
  <si>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</si>
  <si>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</si>
  <si>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</si>
  <si>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</si>
  <si>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</si>
  <si>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</si>
  <si>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</si>
  <si>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</si>
  <si>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</si>
  <si>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</si>
  <si>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</si>
  <si>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</si>
  <si>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</si>
  <si>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</si>
  <si>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</si>
  <si>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</si>
  <si>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</si>
  <si>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</si>
  <si>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</si>
  <si>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</si>
  <si>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</si>
  <si>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</si>
  <si>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</si>
  <si>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</si>
  <si>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</si>
  <si>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</si>
  <si>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</si>
  <si>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</si>
  <si>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</si>
  <si>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</si>
  <si>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</si>
  <si>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</si>
  <si>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</si>
  <si>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</si>
  <si>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</si>
  <si>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</si>
  <si>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</si>
  <si>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</si>
  <si>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</si>
  <si>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</si>
  <si>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</si>
  <si>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</si>
  <si>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</si>
  <si>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</si>
  <si>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</si>
  <si>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</si>
  <si>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</si>
  <si>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</si>
  <si>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</si>
  <si>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</si>
  <si>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</si>
  <si>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</si>
  <si>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</si>
  <si>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</si>
  <si>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</si>
  <si>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</si>
  <si>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</si>
  <si>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</si>
  <si>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</si>
  <si>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</si>
  <si>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</si>
  <si>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</si>
  <si>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</si>
  <si>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</si>
  <si>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</si>
  <si>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</si>
  <si>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</si>
  <si>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</si>
  <si>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</si>
  <si>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</si>
  <si>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</si>
  <si>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</si>
  <si>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</si>
  <si>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</si>
  <si>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</si>
  <si>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</si>
  <si>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</si>
  <si>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</si>
  <si>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</si>
  <si>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</si>
  <si>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</si>
  <si>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</si>
  <si>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</si>
  <si>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</si>
  <si>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</si>
  <si>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</si>
  <si>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</si>
  <si>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</si>
  <si>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</si>
  <si>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</si>
  <si>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</si>
  <si>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</si>
  <si>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</si>
  <si>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</si>
  <si>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</si>
  <si>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</si>
  <si>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</si>
  <si>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</si>
  <si>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</si>
  <si>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</si>
  <si>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</si>
  <si>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</si>
  <si>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</si>
  <si>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</si>
  <si>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</si>
  <si>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</si>
  <si>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</si>
  <si>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</si>
  <si>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</si>
  <si>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</si>
  <si>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</si>
  <si>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</si>
  <si>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</si>
  <si>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</si>
  <si>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</si>
  <si>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</si>
  <si>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</si>
  <si>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</si>
  <si>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</si>
  <si>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</si>
  <si>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</si>
  <si>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</si>
  <si>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</si>
  <si>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</si>
  <si>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</si>
  <si>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</si>
  <si>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</si>
  <si>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</si>
  <si>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</si>
  <si>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</si>
  <si>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</si>
  <si>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</si>
  <si>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</si>
  <si>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</si>
  <si>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</si>
  <si>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</si>
  <si>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</si>
  <si>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</si>
  <si>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</si>
  <si>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</si>
  <si>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</si>
  <si>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</si>
  <si>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</si>
  <si>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</si>
  <si>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</si>
  <si>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</si>
  <si>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</si>
  <si>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</si>
  <si>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</si>
  <si>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</si>
  <si>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</si>
  <si>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</si>
  <si>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</si>
  <si>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</si>
  <si>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</si>
  <si>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</si>
  <si>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</si>
  <si>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</si>
  <si>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</si>
  <si>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</si>
  <si>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</si>
  <si>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</si>
  <si>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</si>
  <si>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</si>
  <si>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</si>
  <si>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</si>
  <si>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</si>
  <si>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</si>
  <si>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</si>
  <si>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</si>
  <si>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</si>
  <si>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</si>
  <si>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</si>
  <si>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</si>
  <si>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</si>
  <si>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</si>
  <si>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</si>
  <si>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</si>
  <si>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</si>
  <si>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</si>
  <si>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</si>
  <si>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</si>
  <si>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</si>
  <si>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</si>
  <si>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</si>
  <si>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</si>
  <si>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</si>
  <si>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</si>
  <si>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</si>
  <si>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</si>
  <si>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</si>
  <si>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</si>
  <si>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</si>
  <si>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</si>
  <si>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</si>
  <si>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</si>
  <si>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</si>
  <si>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</si>
  <si>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</si>
  <si>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</si>
  <si>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</si>
  <si>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</si>
  <si>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</si>
  <si>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</si>
  <si>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</si>
  <si>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</si>
  <si>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</si>
  <si>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</si>
  <si>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</si>
  <si>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</si>
  <si>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</si>
  <si>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</si>
  <si>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</si>
  <si>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</si>
  <si>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</si>
  <si>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</si>
  <si>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</si>
  <si>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</si>
  <si>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</si>
  <si>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</si>
  <si>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</si>
  <si>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</si>
  <si>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</si>
  <si>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</si>
  <si>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</si>
  <si>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</si>
  <si>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</si>
  <si>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</si>
  <si>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</si>
  <si>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</si>
  <si>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</si>
  <si>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</si>
  <si>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</si>
  <si>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</si>
  <si>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</si>
  <si>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</si>
  <si>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</si>
  <si>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</si>
  <si>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</si>
  <si>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</si>
  <si>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</si>
  <si>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</si>
  <si>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</si>
  <si>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</si>
  <si>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</si>
  <si>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</si>
  <si>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</si>
  <si>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</si>
  <si>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</si>
  <si>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</si>
  <si>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</si>
  <si>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</si>
  <si>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</si>
  <si>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</si>
  <si>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</si>
  <si>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</si>
  <si>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</si>
  <si>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</si>
  <si>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</si>
  <si>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</si>
  <si>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</si>
  <si>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</si>
  <si>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</si>
  <si>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</si>
  <si>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</si>
  <si>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</si>
  <si>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</si>
  <si>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</si>
  <si>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</si>
  <si>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</si>
  <si>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</si>
  <si>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</si>
  <si>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</si>
  <si>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</si>
  <si>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</si>
  <si>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</si>
  <si>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</si>
  <si>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</si>
  <si>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</si>
  <si>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</si>
  <si>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</si>
  <si>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</si>
  <si>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</si>
  <si>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</si>
  <si>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</si>
  <si>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</si>
  <si>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</si>
  <si>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</si>
  <si>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</si>
  <si>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</si>
  <si>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</si>
  <si>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</si>
  <si>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</si>
  <si>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</si>
  <si>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</si>
  <si>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</si>
  <si>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</si>
  <si>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</si>
  <si>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</si>
  <si>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</si>
  <si>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</si>
  <si>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</si>
  <si>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</si>
  <si>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</si>
  <si>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</si>
  <si>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</si>
  <si>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</si>
  <si>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</si>
  <si>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</si>
  <si>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</si>
  <si>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</si>
  <si>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</si>
  <si>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</si>
  <si>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</si>
  <si>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</si>
  <si>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</si>
  <si>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</si>
  <si>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</si>
  <si>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</si>
  <si>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</si>
  <si>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</si>
  <si>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</si>
  <si>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</si>
  <si>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</si>
  <si>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</si>
  <si>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</si>
  <si>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</si>
  <si>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</si>
  <si>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</si>
  <si>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</si>
  <si>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</si>
  <si>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</si>
  <si>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</si>
  <si>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</si>
  <si>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</si>
  <si>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</si>
  <si>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</si>
  <si>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</si>
  <si>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</si>
  <si>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</si>
  <si>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</si>
  <si>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</si>
  <si>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</si>
  <si>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</si>
  <si>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</si>
  <si>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</si>
  <si>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</si>
  <si>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</si>
  <si>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</si>
  <si>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</si>
  <si>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</si>
  <si>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</si>
  <si>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</si>
  <si>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</si>
  <si>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</si>
  <si>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</si>
  <si>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</si>
  <si>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</si>
  <si>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</si>
  <si>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</si>
  <si>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</si>
  <si>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</si>
  <si>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</si>
  <si>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</si>
  <si>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</si>
  <si>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</si>
  <si>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</si>
  <si>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</si>
  <si>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</si>
  <si>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</si>
  <si>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</si>
  <si>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</si>
  <si>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</si>
  <si>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</si>
  <si>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</si>
  <si>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</si>
  <si>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</si>
  <si>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</si>
  <si>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</si>
  <si>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</si>
  <si>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</si>
  <si>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</si>
  <si>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</si>
  <si>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</si>
  <si>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</si>
  <si>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</si>
  <si>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</si>
  <si>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</si>
  <si>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</si>
  <si>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</si>
  <si>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</si>
  <si>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</si>
  <si>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</si>
  <si>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</si>
  <si>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</si>
  <si>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</si>
  <si>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</si>
  <si>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</si>
  <si>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</si>
  <si>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</si>
  <si>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</si>
  <si>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</si>
  <si>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</si>
  <si>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</si>
  <si>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</si>
  <si>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</si>
  <si>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</si>
  <si>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</si>
  <si>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</si>
  <si>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</si>
  <si>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</si>
  <si>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</si>
  <si>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</si>
  <si>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</si>
  <si>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</si>
  <si>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</si>
  <si>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</si>
  <si>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</si>
  <si>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</si>
  <si>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</si>
  <si>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</si>
  <si>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</si>
  <si>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</si>
  <si>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</si>
  <si>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</si>
  <si>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</si>
  <si>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</si>
  <si>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</si>
  <si>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</si>
  <si>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</si>
  <si>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</si>
  <si>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</si>
  <si>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</si>
  <si>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</si>
  <si>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</si>
  <si>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</si>
  <si>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</si>
  <si>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</si>
  <si>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</si>
  <si>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</si>
  <si>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</si>
  <si>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</si>
  <si>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</si>
  <si>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</si>
  <si>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</si>
  <si>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</si>
  <si>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</si>
  <si>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</si>
  <si>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</si>
  <si>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</si>
  <si>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</si>
  <si>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</si>
  <si>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</si>
  <si>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</si>
  <si>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</si>
  <si>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</si>
  <si>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</si>
  <si>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</si>
  <si>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</si>
  <si>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</si>
  <si>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</si>
  <si>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</si>
  <si>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</si>
  <si>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</si>
  <si>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</si>
  <si>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</si>
  <si>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</si>
  <si>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</si>
  <si>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</si>
  <si>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</si>
  <si>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</si>
  <si>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</si>
  <si>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</si>
  <si>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</si>
  <si>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</si>
  <si>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</si>
  <si>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</si>
  <si>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</si>
  <si>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</si>
  <si>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</si>
  <si>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</si>
  <si>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</si>
  <si>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</si>
  <si>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</si>
  <si>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</si>
  <si>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</si>
  <si>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</si>
  <si>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</si>
  <si>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</si>
  <si>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</si>
  <si>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</si>
  <si>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</si>
  <si>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</si>
  <si>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</si>
  <si>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</si>
  <si>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</si>
  <si>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</si>
  <si>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</si>
  <si>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</si>
  <si>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</si>
  <si>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</si>
  <si>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</si>
  <si>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</si>
  <si>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</si>
  <si>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</si>
  <si>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</si>
  <si>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</si>
  <si>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</si>
  <si>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</si>
  <si>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</si>
  <si>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</si>
  <si>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</si>
  <si>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</si>
  <si>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</si>
  <si>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</si>
  <si>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</si>
  <si>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</si>
  <si>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</si>
  <si>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</si>
  <si>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</si>
  <si>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</si>
  <si>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</si>
  <si>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</si>
  <si>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</si>
  <si>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</si>
  <si>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</si>
  <si>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</si>
  <si>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</si>
  <si>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</si>
  <si>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</si>
  <si>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</si>
  <si>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</si>
  <si>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</si>
  <si>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</si>
  <si>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</si>
  <si>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</si>
  <si>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</si>
  <si>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</si>
  <si>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</si>
  <si>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</si>
  <si>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</si>
  <si>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</si>
  <si>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</si>
  <si>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</si>
  <si>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</si>
  <si>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</si>
  <si>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</si>
  <si>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</si>
  <si>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</si>
  <si>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</si>
  <si>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</si>
  <si>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</si>
  <si>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</si>
  <si>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</si>
  <si>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</si>
  <si>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</si>
  <si>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</si>
  <si>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</si>
  <si>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</si>
  <si>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</si>
  <si>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</si>
  <si>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</si>
  <si>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</si>
  <si>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</si>
  <si>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</si>
  <si>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</si>
  <si>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</si>
  <si>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</si>
  <si>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</si>
  <si>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</si>
  <si>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</si>
  <si>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</si>
  <si>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</si>
  <si>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</si>
  <si>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</si>
  <si>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</si>
  <si>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</si>
  <si>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</si>
  <si>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</si>
  <si>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</si>
  <si>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</si>
  <si>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</si>
  <si>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</si>
  <si>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</si>
  <si>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</si>
  <si>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</si>
  <si>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</si>
  <si>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</si>
  <si>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</si>
  <si>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</si>
  <si>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</si>
  <si>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</si>
  <si>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</si>
  <si>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</si>
  <si>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</si>
  <si>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</si>
  <si>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</si>
  <si>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</si>
  <si>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</si>
  <si>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</si>
  <si>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</si>
  <si>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</si>
  <si>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</si>
  <si>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</si>
  <si>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</si>
  <si>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</si>
  <si>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</si>
  <si>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</si>
  <si>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</si>
  <si>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</si>
  <si>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</si>
  <si>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</si>
  <si>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</si>
  <si>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</si>
  <si>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</si>
  <si>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</si>
  <si>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</si>
  <si>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</si>
  <si>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</si>
  <si>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</si>
  <si>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</si>
  <si>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</si>
  <si>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</si>
  <si>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</si>
  <si>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</si>
  <si>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</si>
  <si>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</si>
  <si>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</si>
  <si>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</si>
  <si>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</si>
  <si>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</si>
  <si>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</si>
  <si>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</si>
  <si>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</si>
  <si>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</si>
  <si>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</si>
  <si>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</si>
  <si>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</si>
  <si>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</si>
  <si>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</si>
  <si>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</si>
  <si>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</si>
  <si>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</si>
  <si>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</si>
  <si>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</si>
  <si>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</si>
  <si>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</si>
  <si>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</si>
  <si>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</si>
  <si>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</si>
  <si>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</si>
  <si>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</si>
  <si>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</si>
  <si>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</si>
  <si>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</si>
  <si>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</si>
  <si>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</si>
  <si>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</si>
  <si>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</si>
  <si>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</si>
  <si>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</si>
  <si>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</si>
  <si>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</si>
  <si>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</si>
  <si>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</si>
  <si>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</si>
  <si>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</si>
  <si>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</si>
  <si>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</si>
  <si>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</si>
  <si>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</si>
  <si>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</si>
  <si>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</si>
  <si>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</si>
  <si>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</si>
  <si>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</si>
  <si>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</si>
  <si>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</si>
  <si>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</si>
  <si>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</si>
  <si>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</si>
  <si>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</si>
  <si>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</si>
  <si>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</si>
  <si>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</si>
  <si>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</si>
  <si>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</si>
  <si>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</si>
  <si>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</si>
  <si>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</si>
  <si>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</si>
  <si>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</si>
  <si>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</si>
  <si>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</si>
  <si>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</si>
  <si>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</si>
  <si>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</si>
  <si>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</si>
  <si>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</si>
  <si>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</si>
  <si>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</si>
  <si>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</si>
  <si>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</si>
  <si>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</si>
  <si>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</si>
  <si>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</si>
  <si>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</si>
  <si>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</si>
  <si>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</si>
  <si>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</si>
  <si>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</si>
  <si>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</si>
  <si>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</si>
  <si>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</si>
  <si>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</si>
  <si>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</si>
  <si>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</si>
  <si>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</si>
  <si>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</si>
  <si>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</si>
  <si>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</si>
  <si>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</si>
  <si>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</si>
  <si>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</si>
  <si>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</si>
  <si>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</si>
  <si>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</si>
  <si>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</si>
  <si>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</si>
  <si>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</si>
  <si>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</si>
  <si>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</si>
  <si>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</si>
  <si>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</si>
  <si>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</si>
  <si>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</si>
  <si>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</si>
  <si>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</si>
  <si>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</si>
  <si>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</si>
  <si>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</si>
  <si>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</si>
  <si>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</si>
  <si>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</si>
  <si>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</si>
  <si>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</si>
  <si>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</si>
  <si>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</si>
  <si>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</si>
  <si>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</si>
  <si>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</si>
  <si>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</si>
  <si>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</si>
  <si>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</si>
  <si>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</si>
  <si>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</si>
  <si>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</si>
  <si>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</si>
  <si>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</si>
  <si>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</si>
  <si>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</si>
  <si>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</si>
  <si>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</si>
  <si>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</si>
  <si>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</si>
  <si>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</si>
  <si>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</si>
  <si>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</si>
  <si>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</si>
  <si>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</si>
  <si>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</si>
  <si>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</si>
  <si>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</si>
  <si>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</si>
  <si>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</si>
  <si>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</si>
  <si>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</si>
  <si>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</si>
  <si>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</si>
  <si>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</si>
  <si>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</si>
  <si>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</si>
  <si>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</si>
  <si>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</si>
  <si>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</si>
  <si>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</si>
  <si>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</si>
  <si>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</si>
  <si>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</si>
  <si>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</si>
  <si>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</si>
  <si>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</si>
  <si>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</si>
  <si>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</si>
  <si>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</si>
  <si>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</si>
  <si>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</si>
  <si>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</si>
  <si>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</si>
  <si>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</si>
  <si>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</si>
  <si>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</si>
  <si>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</si>
  <si>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</si>
  <si>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</si>
  <si>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</si>
  <si>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</si>
  <si>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</si>
  <si>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</si>
  <si>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</si>
  <si>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</si>
  <si>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</si>
  <si>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</si>
  <si>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</si>
  <si>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</si>
  <si>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</si>
  <si>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</si>
  <si>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</si>
  <si>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</si>
  <si>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</si>
  <si>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</si>
  <si>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</si>
  <si>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</si>
  <si>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</si>
  <si>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</si>
  <si>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</si>
  <si>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</si>
  <si>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</si>
  <si>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</si>
  <si>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</si>
  <si>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</si>
  <si>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</si>
  <si>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</si>
  <si>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</si>
  <si>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</si>
  <si>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</si>
  <si>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</si>
  <si>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</si>
  <si>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</si>
  <si>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</si>
  <si>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</si>
  <si>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</si>
  <si>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</si>
  <si>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</si>
  <si>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</si>
  <si>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</si>
  <si>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</si>
  <si>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</si>
  <si>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</si>
  <si>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</si>
  <si>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</si>
  <si>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</si>
  <si>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</si>
  <si>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</si>
  <si>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</si>
  <si>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</si>
  <si>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</si>
  <si>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</si>
  <si>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</si>
  <si>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</si>
  <si>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</si>
  <si>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</si>
  <si>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</si>
  <si>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</si>
  <si>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</si>
  <si>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</si>
  <si>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</si>
  <si>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</si>
  <si>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</si>
  <si>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</si>
  <si>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</si>
  <si>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</si>
  <si>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</si>
  <si>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</si>
  <si>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</si>
  <si>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</si>
  <si>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</si>
  <si>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</si>
  <si>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</si>
  <si>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</si>
  <si>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</si>
  <si>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</si>
  <si>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</si>
  <si>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</si>
  <si>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</si>
  <si>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</si>
  <si>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</si>
  <si>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</si>
  <si>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</si>
  <si>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</si>
  <si>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</si>
  <si>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</si>
  <si>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</si>
  <si>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</si>
  <si>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</si>
  <si>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</si>
  <si>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</si>
  <si>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</si>
  <si>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</si>
  <si>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</si>
  <si>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</si>
  <si>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</si>
  <si>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</si>
  <si>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</si>
  <si>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</si>
  <si>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</si>
  <si>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</si>
  <si>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</si>
  <si>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</si>
  <si>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</si>
  <si>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</si>
  <si>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</si>
  <si>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</si>
  <si>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</si>
  <si>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</si>
  <si>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</si>
  <si>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</si>
  <si>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</si>
  <si>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</si>
  <si>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</si>
  <si>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</si>
  <si>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</si>
  <si>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</si>
  <si>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</si>
  <si>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</si>
  <si>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</si>
  <si>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</si>
  <si>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</si>
  <si>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</si>
  <si>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</si>
  <si>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</si>
  <si>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</si>
  <si>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</si>
  <si>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</si>
  <si>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</si>
  <si>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</si>
  <si>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</si>
  <si>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</si>
  <si>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</si>
  <si>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</si>
  <si>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</si>
  <si>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</si>
  <si>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</si>
  <si>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</si>
  <si>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</si>
  <si>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</si>
  <si>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</si>
  <si>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</si>
  <si>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</si>
  <si>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</si>
  <si>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</si>
  <si>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</si>
  <si>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</si>
  <si>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</si>
  <si>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</si>
  <si>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</si>
  <si>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</si>
  <si>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</si>
  <si>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</si>
  <si>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</si>
  <si>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</si>
  <si>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</si>
  <si>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</si>
  <si>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</si>
  <si>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</si>
  <si>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</si>
  <si>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</si>
  <si>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</si>
  <si>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</si>
  <si>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</si>
  <si>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</si>
  <si>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</si>
  <si>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</si>
  <si>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</si>
  <si>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</si>
  <si>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</si>
  <si>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</si>
  <si>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</si>
  <si>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</si>
  <si>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</si>
  <si>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</si>
  <si>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</si>
  <si>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</si>
  <si>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</si>
  <si>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</si>
  <si>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</si>
  <si>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</si>
  <si>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</si>
  <si>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</si>
  <si>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</si>
  <si>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</si>
  <si>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</si>
  <si>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</si>
  <si>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</si>
  <si>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</si>
  <si>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</si>
  <si>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</si>
  <si>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</si>
  <si>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</si>
  <si>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</si>
  <si>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</si>
  <si>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</si>
  <si>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</si>
  <si>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</si>
  <si>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</si>
  <si>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</si>
  <si>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</si>
  <si>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</si>
  <si>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</si>
  <si>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</si>
  <si>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</si>
  <si>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</si>
  <si>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</si>
  <si>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</si>
  <si>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</si>
  <si>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</si>
  <si>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</si>
  <si>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</si>
  <si>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</si>
  <si>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</si>
  <si>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</si>
  <si>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</si>
  <si>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</si>
  <si>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</si>
  <si>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</si>
  <si>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</si>
  <si>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</si>
  <si>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</si>
  <si>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</si>
  <si>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</si>
  <si>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</si>
  <si>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</si>
  <si>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</si>
  <si>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</si>
  <si>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</si>
  <si>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</si>
  <si>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</si>
  <si>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</si>
  <si>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</si>
  <si>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</si>
  <si>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</si>
  <si>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</si>
  <si>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</si>
  <si>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</si>
  <si>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</si>
  <si>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</si>
  <si>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</si>
  <si>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</si>
  <si>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</si>
  <si>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</si>
  <si>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</si>
  <si>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</si>
  <si>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</si>
  <si>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</si>
  <si>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</si>
  <si>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</si>
  <si>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</si>
  <si>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</si>
  <si>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</si>
  <si>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</si>
  <si>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</si>
  <si>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</si>
  <si>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</si>
  <si>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</si>
  <si>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</si>
  <si>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</si>
  <si>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</si>
  <si>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</si>
  <si>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</si>
  <si>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</si>
  <si>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</si>
  <si>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</si>
  <si>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</si>
  <si>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</si>
  <si>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</si>
  <si>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</si>
  <si>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</si>
  <si>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</si>
  <si>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</si>
  <si>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</si>
  <si>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</si>
  <si>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</si>
  <si>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</si>
  <si>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</si>
  <si>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</si>
  <si>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</si>
  <si>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</si>
  <si>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</si>
  <si>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</si>
  <si>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</si>
  <si>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</si>
  <si>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</si>
  <si>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</si>
  <si>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</si>
  <si>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</si>
  <si>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</si>
  <si>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</si>
  <si>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</si>
  <si>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</si>
  <si>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</si>
  <si>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</si>
  <si>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</si>
  <si>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</si>
  <si>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</si>
  <si>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</si>
  <si>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</si>
  <si>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</si>
  <si>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</si>
  <si>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</si>
  <si>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</si>
  <si>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</si>
  <si>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</si>
  <si>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</si>
  <si>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</si>
  <si>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</si>
  <si>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</si>
  <si>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</si>
  <si>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</si>
  <si>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</si>
  <si>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</si>
  <si>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</si>
  <si>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</si>
  <si>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</si>
  <si>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</si>
  <si>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</si>
  <si>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</si>
  <si>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</si>
  <si>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</si>
  <si>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</si>
  <si>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</si>
  <si>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</si>
  <si>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</si>
  <si>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</si>
  <si>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</si>
  <si>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</si>
  <si>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</si>
  <si>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</si>
  <si>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</si>
  <si>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</si>
  <si>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</si>
  <si>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</si>
  <si>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</si>
  <si>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</si>
  <si>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</si>
  <si>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</si>
  <si>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</si>
  <si>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</si>
  <si>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</si>
  <si>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</si>
  <si>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</si>
  <si>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</si>
  <si>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</si>
  <si>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</si>
  <si>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</si>
  <si>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</si>
  <si>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</si>
  <si>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</si>
  <si>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</si>
  <si>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</si>
  <si>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</si>
  <si>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</si>
  <si>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</si>
  <si>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</si>
  <si>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</si>
  <si>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</si>
  <si>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</si>
  <si>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</si>
  <si>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</si>
  <si>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</si>
  <si>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</si>
  <si>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</si>
  <si>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</si>
  <si>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</si>
  <si>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</si>
  <si>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</si>
  <si>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</si>
  <si>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</si>
  <si>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</si>
  <si>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</si>
  <si>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</si>
  <si>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</si>
  <si>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</si>
  <si>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</si>
  <si>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</si>
  <si>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</si>
  <si>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</si>
  <si>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</si>
  <si>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</si>
  <si>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</si>
  <si>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</si>
  <si>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</si>
  <si>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</si>
  <si>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</si>
  <si>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</si>
  <si>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</si>
  <si>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</si>
  <si>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</si>
  <si>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</si>
  <si>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</si>
  <si>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</si>
  <si>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</si>
  <si>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</si>
  <si>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</si>
  <si>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</si>
  <si>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</si>
  <si>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</si>
  <si>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</si>
  <si>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</si>
  <si>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</si>
  <si>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</si>
  <si>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</si>
  <si>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</si>
  <si>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</si>
  <si>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</si>
  <si>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</si>
  <si>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</si>
  <si>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</si>
  <si>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</si>
  <si>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</si>
  <si>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</si>
  <si>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</si>
  <si>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</si>
  <si>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</si>
  <si>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</si>
  <si>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</si>
  <si>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</si>
  <si>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</si>
  <si>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</si>
  <si>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</si>
  <si>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</si>
  <si>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</si>
  <si>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</si>
  <si>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</si>
  <si>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</si>
  <si>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</si>
  <si>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</si>
  <si>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</si>
  <si>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</si>
  <si>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</si>
  <si>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</si>
  <si>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</si>
  <si>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</si>
  <si>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</si>
  <si>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</si>
  <si>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</si>
  <si>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</si>
  <si>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</si>
  <si>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</si>
  <si>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</si>
  <si>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</si>
  <si>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</si>
  <si>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</si>
  <si>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</si>
  <si>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</si>
  <si>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</si>
  <si>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</si>
  <si>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</si>
  <si>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</si>
  <si>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</si>
  <si>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</si>
  <si>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</si>
  <si>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</si>
  <si>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</si>
  <si>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</si>
  <si>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</si>
  <si>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</si>
  <si>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</si>
  <si>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</si>
  <si>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</si>
  <si>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</si>
  <si>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</si>
  <si>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</si>
  <si>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</si>
  <si>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</si>
  <si>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</si>
  <si>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</si>
  <si>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</si>
  <si>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</si>
  <si>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</si>
  <si>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</si>
  <si>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</si>
  <si>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</si>
  <si>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</si>
  <si>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</si>
  <si>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</si>
  <si>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</si>
  <si>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</si>
  <si>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</si>
  <si>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</si>
  <si>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</si>
  <si>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</si>
  <si>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</si>
  <si>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</si>
  <si>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</si>
  <si>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</si>
  <si>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</si>
  <si>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</si>
  <si>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</si>
  <si>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</si>
  <si>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</si>
  <si>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</si>
  <si>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</si>
  <si>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</si>
  <si>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</si>
  <si>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</si>
  <si>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</si>
  <si>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</si>
  <si>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</si>
  <si>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</si>
  <si>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</si>
  <si>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</si>
  <si>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</si>
  <si>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</si>
  <si>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</si>
  <si>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</si>
  <si>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</si>
  <si>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</si>
  <si>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</si>
  <si>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</si>
  <si>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</si>
  <si>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</si>
  <si>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</si>
  <si>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</si>
  <si>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</si>
  <si>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</si>
  <si>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</si>
  <si>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</si>
  <si>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</si>
  <si>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</si>
  <si>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</si>
  <si>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</si>
  <si>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</si>
  <si>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</si>
  <si>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</si>
  <si>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</si>
  <si>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</si>
  <si>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</si>
  <si>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</si>
  <si>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</si>
  <si>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</si>
  <si>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</si>
  <si>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</si>
  <si>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</si>
  <si>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</si>
  <si>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</si>
  <si>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</si>
  <si>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</si>
  <si>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</si>
  <si>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</si>
  <si>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</si>
  <si>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</si>
  <si>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</si>
  <si>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</si>
  <si>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</si>
  <si>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</si>
  <si>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</si>
  <si>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</si>
  <si>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</si>
  <si>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</si>
  <si>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</si>
  <si>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</si>
  <si>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</si>
  <si>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</si>
  <si>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</si>
  <si>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</si>
  <si>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</si>
  <si>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</si>
  <si>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</si>
  <si>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</si>
  <si>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</si>
  <si>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</si>
  <si>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</si>
  <si>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</si>
  <si>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</si>
  <si>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</si>
  <si>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</si>
  <si>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</si>
  <si>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</si>
  <si>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</si>
  <si>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</si>
  <si>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</si>
  <si>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</si>
  <si>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</si>
  <si>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</si>
  <si>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</si>
  <si>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</si>
  <si>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</si>
  <si>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</si>
  <si>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</si>
  <si>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</si>
  <si>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</si>
  <si>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</si>
  <si>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</si>
  <si>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</si>
  <si>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</si>
  <si>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</si>
  <si>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</si>
  <si>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</si>
  <si>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</si>
  <si>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</si>
  <si>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</si>
  <si>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</si>
  <si>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</si>
  <si>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</si>
  <si>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</si>
  <si>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</si>
  <si>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</si>
  <si>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</si>
  <si>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</si>
  <si>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</si>
  <si>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</si>
  <si>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</si>
  <si>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</si>
  <si>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</si>
  <si>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</si>
  <si>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</si>
  <si>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</si>
  <si>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</si>
  <si>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</si>
  <si>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</si>
  <si>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</si>
  <si>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</si>
  <si>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</si>
  <si>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</si>
  <si>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</si>
  <si>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</si>
  <si>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</si>
  <si>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</si>
  <si>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</si>
  <si>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</si>
  <si>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</si>
  <si>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</si>
  <si>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</si>
  <si>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</si>
  <si>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</si>
  <si>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</si>
  <si>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</si>
  <si>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</si>
  <si>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</si>
  <si>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</si>
  <si>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</si>
  <si>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</si>
  <si>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</si>
  <si>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</si>
  <si>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</si>
  <si>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</si>
  <si>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</si>
  <si>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</si>
  <si>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</si>
  <si>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</si>
  <si>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</si>
  <si>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</si>
  <si>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</si>
  <si>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</si>
  <si>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</si>
  <si>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</si>
  <si>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</si>
  <si>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</si>
  <si>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</si>
  <si>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</si>
  <si>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</si>
  <si>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</si>
  <si>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</si>
  <si>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</si>
  <si>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</si>
  <si>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</si>
  <si>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</si>
  <si>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</si>
  <si>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</si>
  <si>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</si>
  <si>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</si>
  <si>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</si>
  <si>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</si>
  <si>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</si>
  <si>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</si>
  <si>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</si>
  <si>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</si>
  <si>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</si>
  <si>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</si>
  <si>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</si>
  <si>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</si>
  <si>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</si>
  <si>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</si>
  <si>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</si>
  <si>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</si>
  <si>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</si>
  <si>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</si>
  <si>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</si>
  <si>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</si>
  <si>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</si>
  <si>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</si>
  <si>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</si>
  <si>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</si>
  <si>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</si>
  <si>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</si>
  <si>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</si>
  <si>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</si>
  <si>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</si>
  <si>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</si>
  <si>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</si>
  <si>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</si>
  <si>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</si>
  <si>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</si>
  <si>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</si>
  <si>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</si>
  <si>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</si>
  <si>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</si>
  <si>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</si>
  <si>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</si>
  <si>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</si>
  <si>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</si>
  <si>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</si>
  <si>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</si>
  <si>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</si>
  <si>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</si>
  <si>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</si>
  <si>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</si>
  <si>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</si>
  <si>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</si>
  <si>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</si>
  <si>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</si>
  <si>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</si>
  <si>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</si>
  <si>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</si>
  <si>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</si>
  <si>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</si>
  <si>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</si>
  <si>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</si>
  <si>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</si>
  <si>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</si>
  <si>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</si>
  <si>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</si>
  <si>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</si>
  <si>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</si>
  <si>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</si>
  <si>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</si>
  <si>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</si>
  <si>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</si>
  <si>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</si>
  <si>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</si>
  <si>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</si>
  <si>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</si>
  <si>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</si>
  <si>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</si>
  <si>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</si>
  <si>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</si>
  <si>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</si>
  <si>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</si>
  <si>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</si>
  <si>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</si>
  <si>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</si>
  <si>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</si>
  <si>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</si>
  <si>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</si>
  <si>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</si>
  <si>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</si>
  <si>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</si>
  <si>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</si>
  <si>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</si>
  <si>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</si>
  <si>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</si>
  <si>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</si>
  <si>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</si>
  <si>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</si>
  <si>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</si>
  <si>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</si>
  <si>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</si>
  <si>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</si>
  <si>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</si>
  <si>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</si>
  <si>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</si>
  <si>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</si>
  <si>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</si>
  <si>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</si>
  <si>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</si>
  <si>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</si>
  <si>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</si>
  <si>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</si>
  <si>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</si>
  <si>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</si>
  <si>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</si>
  <si>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</si>
  <si>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</si>
  <si>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</si>
  <si>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</si>
  <si>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</si>
  <si>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</si>
  <si>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</si>
  <si>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</si>
  <si>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</si>
  <si>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</si>
  <si>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</si>
  <si>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</si>
  <si>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</si>
  <si>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</si>
  <si>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</si>
  <si>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</si>
  <si>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</si>
  <si>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</si>
  <si>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</si>
  <si>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</si>
  <si>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</si>
  <si>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</si>
  <si>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</si>
  <si>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</si>
  <si>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</si>
  <si>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</si>
  <si>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</si>
  <si>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</si>
  <si>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</si>
  <si>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</si>
  <si>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</si>
  <si>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</si>
  <si>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</si>
  <si>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</si>
  <si>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</si>
  <si>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</si>
  <si>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</si>
  <si>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</si>
  <si>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</si>
  <si>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</si>
  <si>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</si>
  <si>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</si>
  <si>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</si>
  <si>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</si>
  <si>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</si>
  <si>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</si>
  <si>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</si>
  <si>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</si>
  <si>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</si>
  <si>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</si>
  <si>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</si>
  <si>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</si>
  <si>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</si>
  <si>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</si>
  <si>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</si>
  <si>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</si>
  <si>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</si>
  <si>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</si>
  <si>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</si>
  <si>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</si>
  <si>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</si>
  <si>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</si>
  <si>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</si>
  <si>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</si>
  <si>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</si>
  <si>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</si>
  <si>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</si>
  <si>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</si>
  <si>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</si>
  <si>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</si>
  <si>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</si>
  <si>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</si>
  <si>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</si>
  <si>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</si>
  <si>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</si>
  <si>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</si>
  <si>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</si>
  <si>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</si>
  <si>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</si>
  <si>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</si>
  <si>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</si>
  <si>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</si>
  <si>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</si>
  <si>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</si>
  <si>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</si>
  <si>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</si>
  <si>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</si>
  <si>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</si>
  <si>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</si>
  <si>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</si>
  <si>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</si>
  <si>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</si>
  <si>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</si>
  <si>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</si>
  <si>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</si>
  <si>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</si>
  <si>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</si>
  <si>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</si>
  <si>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</si>
  <si>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</si>
  <si>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</si>
  <si>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</si>
  <si>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</si>
  <si>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</si>
  <si>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</si>
  <si>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</si>
  <si>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</si>
  <si>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</si>
  <si>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</si>
  <si>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</si>
  <si>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</si>
  <si>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</si>
  <si>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</si>
  <si>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</si>
  <si>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</si>
  <si>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</si>
  <si>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</si>
  <si>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</si>
  <si>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</si>
  <si>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</si>
  <si>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</si>
  <si>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</si>
  <si>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</si>
  <si>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</si>
  <si>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</si>
  <si>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</si>
  <si>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</si>
  <si>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</si>
  <si>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</si>
  <si>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</si>
  <si>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</si>
  <si>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</si>
  <si>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</si>
  <si>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</si>
  <si>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</si>
  <si>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</si>
  <si>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</si>
  <si>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</si>
  <si>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</si>
  <si>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</si>
  <si>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</si>
  <si>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</si>
  <si>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</si>
  <si>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</si>
  <si>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</si>
  <si>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</si>
  <si>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</si>
  <si>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</si>
  <si>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</si>
  <si>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</si>
  <si>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</si>
  <si>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</si>
  <si>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</si>
  <si>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</si>
  <si>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</si>
  <si>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</si>
  <si>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</si>
  <si>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</si>
  <si>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</si>
  <si>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</si>
  <si>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</si>
  <si>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</si>
  <si>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</si>
  <si>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</si>
  <si>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</si>
  <si>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</si>
  <si>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</si>
  <si>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</si>
  <si>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</si>
  <si>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</si>
  <si>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</si>
  <si>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</si>
  <si>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</si>
  <si>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</si>
  <si>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</si>
  <si>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</si>
  <si>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</si>
  <si>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</si>
  <si>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</si>
  <si>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</si>
  <si>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</si>
  <si>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</si>
  <si>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</si>
  <si>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</si>
  <si>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</si>
  <si>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</si>
  <si>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</si>
  <si>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</si>
  <si>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</si>
  <si>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</si>
  <si>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</si>
  <si>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</si>
  <si>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</si>
  <si>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</si>
  <si>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</si>
  <si>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</si>
  <si>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</si>
  <si>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</si>
  <si>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</si>
  <si>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</si>
  <si>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</si>
  <si>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</si>
  <si>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</si>
  <si>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</si>
  <si>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</si>
  <si>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</si>
  <si>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</si>
  <si>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</si>
  <si>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</si>
  <si>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</si>
  <si>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</si>
  <si>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</si>
  <si>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</si>
  <si>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</si>
  <si>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</si>
  <si>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</si>
  <si>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</si>
  <si>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</si>
  <si>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</si>
  <si>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</si>
  <si>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</si>
  <si>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</si>
  <si>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</si>
  <si>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</si>
  <si>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</si>
  <si>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</si>
  <si>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</si>
  <si>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</si>
  <si>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</si>
  <si>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</si>
  <si>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</si>
  <si>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</si>
  <si>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</si>
  <si>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</si>
  <si>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</si>
  <si>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</si>
  <si>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</si>
  <si>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</si>
  <si>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</si>
  <si>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</si>
  <si>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</si>
  <si>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</si>
  <si>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</si>
  <si>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</si>
  <si>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</si>
  <si>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</si>
  <si>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</si>
  <si>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</si>
  <si>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</si>
  <si>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</si>
  <si>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</si>
  <si>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</si>
  <si>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</si>
  <si>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</si>
  <si>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</si>
  <si>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</si>
  <si>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</si>
  <si>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</si>
  <si>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</si>
  <si>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</si>
  <si>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</si>
  <si>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</si>
  <si>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</si>
  <si>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</si>
  <si>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</si>
  <si>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</si>
  <si>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</si>
  <si>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</si>
  <si>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</si>
  <si>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</si>
  <si>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</si>
  <si>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</si>
  <si>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</si>
  <si>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</si>
  <si>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</si>
  <si>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</si>
  <si>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</si>
  <si>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</si>
  <si>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</si>
  <si>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</si>
  <si>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</si>
  <si>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</si>
  <si>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</si>
  <si>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</si>
  <si>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</si>
  <si>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</si>
  <si>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</si>
  <si>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</si>
  <si>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</si>
  <si>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</si>
  <si>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</si>
  <si>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</si>
  <si>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</si>
  <si>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</si>
  <si>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</si>
  <si>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</si>
  <si>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</si>
  <si>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</si>
  <si>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</si>
  <si>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</si>
  <si>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</si>
  <si>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</si>
  <si>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</si>
  <si>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</si>
  <si>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</si>
  <si>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</si>
  <si>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</si>
  <si>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</si>
  <si>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</si>
  <si>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</si>
  <si>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</si>
  <si>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</si>
  <si>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</si>
  <si>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</si>
  <si>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</si>
  <si>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</si>
  <si>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</si>
  <si>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</si>
  <si>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</si>
  <si>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</si>
  <si>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</si>
  <si>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</si>
  <si>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</si>
  <si>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</si>
  <si>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</si>
  <si>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</si>
  <si>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</si>
  <si>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</si>
  <si>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</si>
  <si>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</si>
  <si>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</si>
  <si>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</si>
  <si>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</si>
  <si>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</si>
  <si>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</si>
  <si>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</si>
  <si>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</si>
  <si>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</si>
  <si>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</si>
  <si>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</si>
  <si>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</si>
  <si>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</si>
  <si>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</si>
  <si>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</si>
  <si>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</si>
  <si>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</si>
  <si>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</si>
  <si>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</si>
  <si>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</si>
  <si>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</si>
  <si>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</si>
  <si>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</si>
  <si>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</si>
  <si>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</si>
  <si>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</si>
  <si>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</si>
  <si>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</si>
  <si>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</si>
  <si>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</si>
  <si>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</si>
  <si>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</si>
  <si>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</si>
  <si>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</si>
  <si>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</si>
  <si>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</si>
  <si>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</si>
  <si>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</si>
  <si>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</si>
  <si>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</si>
  <si>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</si>
  <si>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</si>
  <si>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</si>
  <si>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</si>
  <si>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</si>
  <si>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</si>
  <si>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</si>
  <si>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</si>
  <si>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</si>
  <si>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</si>
  <si>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</si>
  <si>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</si>
  <si>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</si>
  <si>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</si>
  <si>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</si>
  <si>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</si>
  <si>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</si>
  <si>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</si>
  <si>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</si>
  <si>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</si>
  <si>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</si>
  <si>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</si>
  <si>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</si>
  <si>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</si>
  <si>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</si>
  <si>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</si>
  <si>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</si>
  <si>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</si>
  <si>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</si>
  <si>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</si>
  <si>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</si>
  <si>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</si>
  <si>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</si>
  <si>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</si>
  <si>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</si>
  <si>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</si>
  <si>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</si>
  <si>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</si>
  <si>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</si>
  <si>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</si>
  <si>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</si>
  <si>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</si>
  <si>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</si>
  <si>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</si>
  <si>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</si>
  <si>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</si>
  <si>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</si>
  <si>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</si>
  <si>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</si>
  <si>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</si>
  <si>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</si>
  <si>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</si>
  <si>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</si>
  <si>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</si>
  <si>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</si>
  <si>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</si>
  <si>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</si>
  <si>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</si>
  <si>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</si>
  <si>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</si>
  <si>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</si>
  <si>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</si>
  <si>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</si>
  <si>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</si>
  <si>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</si>
  <si>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</si>
  <si>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</si>
  <si>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</si>
  <si>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</si>
  <si>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</si>
  <si>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</si>
  <si>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</si>
  <si>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</si>
  <si>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</si>
  <si>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</si>
  <si>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</si>
  <si>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</si>
  <si>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</si>
  <si>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</si>
  <si>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</si>
  <si>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</si>
  <si>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</si>
  <si>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</si>
  <si>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</si>
  <si>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</si>
  <si>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</si>
  <si>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</si>
  <si>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</si>
  <si>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</si>
  <si>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</si>
  <si>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</si>
  <si>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</si>
  <si>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</si>
  <si>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</si>
  <si>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</si>
  <si>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</si>
  <si>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</si>
  <si>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</si>
  <si>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</si>
  <si>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</si>
  <si>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</si>
  <si>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</si>
  <si>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</si>
  <si>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</si>
  <si>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</si>
  <si>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</si>
  <si>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</si>
  <si>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</si>
  <si>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</si>
  <si>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</si>
  <si>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</si>
  <si>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</si>
  <si>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</si>
  <si>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</si>
  <si>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</si>
  <si>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</si>
  <si>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</si>
  <si>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</si>
  <si>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</si>
  <si>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</si>
  <si>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</si>
  <si>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</si>
  <si>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</si>
  <si>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</si>
  <si>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</si>
  <si>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</si>
  <si>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</si>
  <si>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</si>
  <si>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</si>
  <si>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</si>
  <si>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</si>
  <si>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</si>
  <si>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</si>
  <si>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</si>
  <si>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</si>
  <si>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</si>
  <si>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</si>
  <si>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</si>
  <si>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</si>
  <si>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</si>
  <si>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</si>
  <si>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</si>
  <si>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</si>
  <si>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</si>
  <si>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</si>
  <si>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</si>
  <si>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</si>
  <si>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</si>
  <si>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</si>
  <si>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</si>
  <si>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</si>
  <si>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</si>
  <si>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</si>
  <si>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</si>
  <si>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</si>
  <si>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</si>
  <si>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</si>
  <si>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</si>
  <si>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</si>
  <si>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</si>
  <si>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</si>
  <si>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</si>
  <si>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</si>
  <si>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</si>
  <si>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</si>
  <si>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</si>
  <si>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</si>
  <si>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</si>
  <si>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</si>
  <si>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</si>
  <si>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</si>
  <si>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</si>
  <si>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</si>
  <si>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</si>
  <si>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</si>
  <si>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</si>
  <si>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</si>
  <si>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</si>
  <si>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</si>
  <si>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</si>
  <si>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</si>
  <si>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</si>
  <si>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</si>
  <si>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</si>
  <si>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</si>
  <si>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</si>
  <si>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</si>
  <si>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</si>
  <si>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</si>
  <si>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</si>
  <si>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</si>
  <si>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</si>
  <si>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</si>
  <si>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</si>
  <si>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</si>
  <si>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</si>
  <si>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</si>
  <si>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</si>
  <si>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</si>
  <si>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</si>
  <si>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</si>
  <si>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</si>
  <si>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</si>
  <si>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</si>
  <si>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</si>
  <si>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</si>
  <si>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</si>
  <si>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</si>
  <si>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</si>
  <si>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</si>
  <si>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</si>
  <si>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</si>
  <si>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</si>
  <si>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</si>
  <si>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</si>
  <si>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</si>
  <si>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</si>
  <si>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</si>
  <si>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</si>
  <si>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</si>
  <si>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</si>
  <si>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</si>
  <si>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</si>
  <si>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</si>
  <si>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</si>
  <si>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</si>
  <si>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</si>
  <si>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</si>
  <si>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</si>
  <si>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</si>
  <si>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</si>
  <si>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</si>
  <si>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</si>
  <si>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</si>
  <si>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</si>
  <si>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</si>
  <si>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</si>
  <si>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</si>
  <si>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</si>
  <si>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</si>
  <si>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</si>
  <si>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</si>
  <si>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</si>
  <si>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</si>
  <si>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</si>
  <si>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</si>
  <si>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</si>
  <si>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</si>
  <si>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</si>
  <si>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</si>
  <si>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</si>
  <si>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</si>
  <si>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</si>
  <si>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</si>
  <si>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</si>
  <si>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</si>
  <si>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</si>
  <si>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</si>
  <si>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</si>
  <si>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</si>
  <si>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</si>
  <si>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</si>
  <si>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</si>
  <si>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</si>
  <si>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</si>
  <si>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</si>
  <si>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</si>
  <si>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</si>
  <si>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</si>
  <si>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</si>
  <si>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</si>
  <si>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</si>
  <si>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</si>
  <si>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</si>
  <si>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</si>
  <si>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</si>
  <si>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</si>
  <si>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</si>
  <si>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</si>
  <si>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</si>
  <si>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</si>
  <si>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</si>
  <si>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</si>
  <si>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</si>
  <si>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</si>
  <si>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</si>
  <si>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</si>
  <si>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</si>
  <si>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</si>
  <si>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</si>
  <si>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</si>
  <si>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</si>
  <si>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</si>
  <si>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</si>
  <si>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</si>
  <si>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</si>
  <si>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</si>
  <si>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</si>
  <si>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</si>
  <si>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</si>
  <si>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</si>
  <si>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</si>
  <si>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</si>
  <si>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</si>
  <si>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</si>
  <si>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</si>
  <si>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</si>
  <si>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</si>
  <si>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</si>
  <si>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</si>
  <si>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</si>
  <si>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</si>
  <si>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</si>
  <si>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</si>
  <si>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</si>
  <si>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</si>
  <si>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</si>
  <si>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</si>
  <si>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</si>
  <si>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</si>
  <si>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</si>
  <si>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</si>
  <si>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</si>
  <si>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</si>
  <si>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</si>
  <si>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</si>
  <si>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</si>
  <si>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</si>
  <si>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</si>
  <si>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</si>
  <si>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</si>
  <si>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</si>
  <si>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</si>
  <si>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</si>
  <si>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</si>
  <si>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</si>
  <si>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</si>
  <si>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</si>
  <si>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</si>
  <si>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</si>
  <si>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</si>
  <si>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</si>
  <si>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</si>
  <si>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</si>
  <si>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</si>
  <si>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</si>
  <si>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</si>
  <si>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</si>
  <si>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</si>
  <si>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</si>
  <si>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</si>
  <si>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</si>
  <si>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</si>
  <si>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</si>
  <si>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</si>
  <si>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</si>
  <si>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</si>
  <si>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</si>
  <si>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</si>
  <si>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</si>
  <si>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</si>
  <si>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</si>
  <si>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</si>
  <si>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</si>
  <si>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</si>
  <si>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</si>
  <si>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</si>
  <si>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</si>
  <si>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</si>
  <si>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</si>
  <si>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</si>
  <si>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</si>
  <si>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</si>
  <si>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</si>
  <si>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</si>
  <si>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</si>
  <si>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</si>
  <si>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</si>
  <si>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</si>
  <si>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</si>
  <si>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</si>
  <si>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</si>
  <si>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</si>
  <si>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</si>
  <si>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</si>
  <si>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</si>
  <si>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</si>
  <si>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</si>
  <si>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</si>
  <si>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</si>
  <si>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</si>
  <si>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</si>
  <si>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</si>
  <si>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</si>
  <si>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</si>
  <si>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</si>
  <si>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</si>
  <si>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</si>
  <si>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</si>
  <si>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</si>
  <si>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</si>
  <si>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</si>
  <si>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</si>
  <si>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</si>
  <si>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</si>
  <si>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</si>
  <si>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</si>
  <si>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</si>
  <si>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</si>
  <si>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</si>
  <si>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</si>
  <si>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</si>
  <si>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</si>
  <si>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</si>
  <si>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</si>
  <si>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</si>
  <si>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</si>
  <si>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</si>
  <si>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</si>
  <si>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</si>
  <si>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</si>
  <si>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</si>
  <si>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</si>
  <si>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</si>
  <si>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</si>
  <si>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</si>
  <si>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</si>
  <si>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</si>
  <si>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</si>
  <si>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</si>
  <si>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</si>
  <si>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</si>
  <si>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</si>
  <si>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</si>
  <si>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</si>
  <si>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</si>
  <si>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</si>
  <si>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</si>
  <si>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</si>
  <si>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</si>
  <si>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</si>
  <si>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</si>
  <si>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</si>
  <si>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</si>
  <si>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</si>
  <si>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</si>
  <si>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</si>
  <si>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</si>
  <si>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</si>
  <si>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</si>
  <si>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</si>
  <si>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</si>
  <si>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</si>
  <si>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</si>
  <si>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</si>
  <si>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</si>
  <si>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</si>
  <si>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</si>
  <si>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</si>
  <si>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</si>
  <si>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</si>
  <si>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</si>
  <si>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</si>
  <si>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</si>
  <si>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</si>
  <si>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</si>
  <si>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</si>
  <si>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</si>
  <si>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</si>
  <si>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</si>
  <si>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</si>
  <si>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</si>
  <si>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</si>
  <si>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</si>
  <si>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</si>
  <si>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</si>
  <si>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</si>
  <si>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</si>
  <si>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</si>
  <si>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</si>
  <si>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</si>
  <si>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</si>
  <si>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</si>
  <si>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</si>
  <si>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</si>
  <si>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</si>
  <si>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</si>
  <si>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</si>
  <si>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</si>
  <si>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</si>
  <si>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</si>
  <si>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</si>
  <si>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</si>
  <si>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</si>
  <si>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</si>
  <si>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</si>
  <si>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</si>
  <si>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</si>
  <si>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</si>
  <si>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</si>
  <si>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</si>
  <si>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</si>
  <si>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</si>
  <si>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</si>
  <si>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</si>
  <si>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</si>
  <si>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</si>
  <si>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</si>
  <si>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</si>
  <si>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</si>
  <si>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</si>
  <si>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</si>
  <si>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</si>
  <si>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</si>
  <si>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</si>
  <si>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</si>
  <si>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</si>
  <si>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</si>
  <si>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</si>
  <si>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</si>
  <si>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</si>
  <si>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</si>
  <si>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</si>
  <si>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</si>
  <si>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</si>
  <si>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</si>
  <si>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</si>
  <si>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</si>
  <si>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</si>
  <si>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</si>
  <si>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</si>
  <si>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</si>
  <si>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</si>
  <si>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</si>
  <si>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</si>
  <si>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</si>
  <si>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</si>
  <si>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</si>
  <si>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</si>
  <si>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</si>
  <si>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</si>
  <si>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</si>
  <si>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</si>
  <si>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</si>
  <si>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</si>
  <si>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</si>
  <si>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</si>
  <si>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</si>
  <si>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</si>
  <si>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</si>
  <si>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</si>
  <si>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</si>
  <si>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</si>
  <si>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</si>
  <si>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</si>
  <si>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</si>
  <si>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</si>
  <si>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</si>
  <si>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</si>
  <si>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</si>
  <si>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</si>
  <si>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</si>
  <si>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</si>
  <si>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</si>
  <si>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</si>
  <si>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</si>
  <si>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</si>
  <si>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</si>
  <si>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</si>
  <si>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</si>
  <si>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</si>
  <si>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</si>
  <si>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</si>
  <si>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</si>
  <si>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</si>
  <si>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</si>
  <si>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</si>
  <si>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</si>
  <si>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</si>
  <si>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</si>
  <si>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</si>
  <si>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</si>
  <si>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</si>
  <si>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</si>
  <si>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</si>
  <si>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</si>
  <si>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</si>
  <si>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</si>
  <si>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</si>
  <si>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</si>
  <si>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</si>
  <si>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</si>
  <si>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</si>
  <si>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</si>
  <si>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</si>
  <si>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</si>
  <si>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</si>
  <si>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</si>
  <si>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</si>
  <si>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</si>
  <si>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</si>
  <si>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</si>
  <si>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</si>
  <si>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</si>
  <si>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</si>
  <si>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</si>
  <si>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</si>
  <si>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</si>
  <si>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</si>
  <si>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</si>
  <si>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</si>
  <si>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</si>
  <si>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</si>
  <si>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</si>
  <si>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</si>
  <si>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</si>
  <si>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</si>
  <si>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</si>
  <si>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</si>
  <si>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</si>
  <si>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</si>
  <si>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</si>
  <si>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</si>
  <si>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</si>
  <si>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</si>
  <si>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</si>
  <si>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</si>
  <si>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</si>
  <si>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</si>
  <si>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</si>
  <si>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</si>
  <si>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</si>
  <si>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</si>
  <si>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</si>
  <si>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</si>
  <si>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</si>
  <si>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</si>
  <si>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</si>
  <si>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</si>
  <si>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</si>
  <si>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</si>
  <si>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</si>
  <si>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</si>
  <si>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</si>
  <si>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</si>
  <si>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</si>
  <si>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</si>
  <si>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</si>
  <si>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</si>
  <si>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</si>
  <si>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</si>
  <si>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</si>
  <si>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</si>
  <si>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</si>
  <si>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</si>
  <si>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</si>
  <si>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</si>
  <si>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</si>
  <si>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</si>
  <si>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</si>
  <si>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</si>
  <si>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</si>
  <si>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</si>
  <si>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</si>
  <si>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</si>
  <si>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</si>
  <si>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</si>
  <si>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</si>
  <si>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</si>
  <si>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</si>
  <si>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</si>
  <si>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</si>
  <si>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</si>
  <si>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</si>
  <si>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</si>
  <si>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</si>
  <si>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</si>
  <si>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</si>
  <si>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</si>
  <si>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</si>
  <si>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</si>
  <si>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</si>
  <si>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</si>
  <si>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</si>
  <si>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</si>
  <si>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</si>
  <si>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</si>
  <si>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</si>
  <si>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</si>
  <si>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</si>
  <si>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</si>
  <si>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</si>
  <si>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</si>
  <si>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</si>
  <si>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</si>
  <si>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</si>
  <si>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</si>
  <si>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</si>
  <si>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</si>
  <si>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</si>
  <si>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</si>
  <si>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</si>
  <si>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</si>
  <si>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</si>
  <si>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</si>
  <si>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</si>
  <si>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</si>
  <si>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</si>
  <si>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</si>
  <si>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</si>
  <si>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</si>
  <si>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</si>
  <si>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</si>
  <si>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</si>
  <si>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</si>
  <si>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</si>
  <si>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</si>
  <si>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</si>
  <si>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</si>
  <si>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</si>
  <si>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</si>
  <si>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</si>
  <si>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</si>
  <si>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</si>
  <si>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</si>
  <si>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</si>
  <si>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</si>
  <si>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</si>
  <si>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</si>
  <si>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</si>
  <si>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</si>
  <si>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</si>
  <si>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</si>
  <si>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</si>
  <si>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</si>
  <si>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</si>
  <si>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</si>
  <si>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</si>
  <si>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</si>
  <si>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</si>
  <si>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</si>
  <si>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</si>
  <si>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</si>
  <si>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</si>
  <si>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</si>
  <si>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</si>
  <si>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</si>
  <si>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</si>
  <si>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</si>
  <si>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</si>
  <si>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</si>
  <si>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</si>
  <si>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</si>
  <si>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</si>
  <si>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</si>
  <si>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</si>
  <si>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</si>
  <si>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</si>
  <si>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</si>
  <si>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</si>
  <si>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</si>
  <si>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</si>
  <si>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</si>
  <si>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</si>
  <si>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</si>
  <si>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</si>
  <si>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</si>
  <si>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</si>
  <si>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</si>
  <si>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</si>
  <si>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</si>
  <si>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</si>
  <si>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</si>
  <si>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</si>
  <si>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</si>
  <si>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</si>
  <si>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</si>
  <si>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</si>
  <si>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</si>
  <si>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</si>
  <si>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</si>
  <si>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</si>
  <si>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</si>
  <si>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</si>
  <si>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</si>
  <si>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</si>
  <si>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</si>
  <si>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</si>
  <si>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</si>
  <si>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</si>
  <si>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</si>
  <si>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</si>
  <si>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</si>
  <si>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</si>
  <si>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</si>
  <si>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</si>
  <si>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</si>
  <si>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</si>
  <si>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</si>
  <si>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</si>
  <si>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</si>
  <si>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</si>
  <si>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</si>
  <si>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</si>
  <si>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</si>
  <si>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</si>
  <si>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</si>
  <si>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</si>
  <si>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</si>
  <si>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</si>
  <si>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</si>
  <si>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</si>
  <si>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</si>
  <si>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</si>
  <si>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</si>
  <si>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</si>
  <si>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</si>
  <si>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</si>
  <si>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</si>
  <si>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</si>
  <si>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</si>
  <si>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</si>
  <si>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</si>
  <si>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</si>
  <si>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</si>
  <si>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</si>
  <si>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</si>
  <si>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</si>
  <si>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</si>
  <si>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</si>
  <si>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</si>
  <si>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</si>
  <si>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</si>
  <si>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</si>
  <si>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</si>
  <si>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</si>
  <si>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</si>
  <si>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</si>
  <si>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</si>
  <si>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</si>
  <si>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</si>
  <si>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</si>
  <si>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</si>
  <si>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</si>
  <si>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</si>
  <si>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</si>
  <si>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</si>
  <si>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</si>
  <si>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</si>
  <si>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</si>
  <si>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</si>
  <si>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</si>
  <si>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</si>
  <si>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</si>
  <si>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</si>
  <si>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</si>
  <si>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</si>
  <si>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</si>
  <si>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</si>
  <si>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</si>
  <si>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</si>
  <si>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</si>
  <si>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</si>
  <si>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</si>
  <si>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</si>
  <si>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</si>
  <si>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</si>
  <si>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</si>
  <si>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</si>
  <si>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</si>
  <si>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</si>
  <si>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</si>
  <si>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</si>
  <si>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</si>
  <si>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</si>
  <si>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</si>
  <si>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</si>
  <si>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</si>
  <si>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</si>
  <si>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</si>
  <si>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</si>
  <si>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</si>
  <si>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</si>
  <si>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</si>
  <si>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</si>
  <si>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</si>
  <si>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</si>
  <si>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</si>
  <si>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</si>
  <si>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</si>
  <si>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</si>
  <si>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</si>
  <si>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</si>
  <si>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</si>
  <si>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</si>
  <si>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</si>
  <si>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</si>
  <si>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</si>
  <si>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</si>
  <si>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</si>
  <si>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</si>
  <si>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</si>
  <si>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</si>
  <si>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</si>
  <si>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</si>
  <si>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</si>
  <si>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</si>
  <si>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</si>
  <si>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</si>
  <si>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</si>
  <si>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</si>
  <si>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</si>
  <si>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</si>
  <si>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</si>
  <si>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</si>
  <si>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</si>
  <si>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</si>
  <si>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</si>
  <si>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</si>
  <si>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</si>
  <si>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</si>
  <si>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</si>
  <si>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</si>
  <si>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</si>
  <si>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</si>
  <si>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</si>
  <si>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</si>
  <si>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</si>
  <si>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</si>
  <si>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</si>
  <si>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</si>
  <si>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</si>
  <si>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</si>
  <si>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</si>
  <si>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</si>
  <si>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</si>
  <si>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</si>
  <si>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</si>
  <si>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</si>
  <si>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</si>
  <si>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</si>
  <si>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</si>
  <si>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</si>
  <si>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</si>
  <si>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</si>
  <si>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</si>
  <si>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</si>
  <si>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</si>
  <si>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</si>
  <si>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</si>
  <si>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</si>
  <si>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</si>
  <si>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</si>
  <si>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</si>
  <si>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</si>
  <si>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</si>
  <si>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</si>
  <si>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</si>
  <si>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</si>
  <si>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</si>
  <si>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</si>
  <si>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</si>
  <si>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</si>
  <si>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</si>
  <si>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</si>
  <si>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</si>
  <si>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</si>
  <si>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</si>
  <si>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</si>
  <si>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</si>
  <si>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</si>
  <si>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</si>
  <si>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</si>
  <si>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</si>
  <si>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</si>
  <si>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</si>
  <si>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</si>
  <si>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</si>
  <si>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</si>
  <si>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</si>
  <si>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</si>
  <si>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</si>
  <si>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</si>
  <si>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</si>
  <si>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</si>
  <si>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</si>
  <si>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</si>
  <si>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</si>
  <si>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</si>
  <si>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</si>
  <si>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</si>
  <si>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</si>
  <si>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</si>
  <si>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</si>
  <si>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</si>
  <si>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</si>
  <si>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</si>
  <si>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</si>
  <si>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</si>
  <si>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</si>
  <si>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</si>
  <si>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</si>
  <si>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</si>
  <si>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</si>
  <si>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</si>
  <si>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</si>
  <si>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</si>
  <si>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</si>
  <si>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</si>
  <si>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</si>
  <si>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</si>
  <si>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</si>
  <si>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</si>
  <si>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</si>
  <si>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</si>
  <si>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</si>
  <si>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</si>
  <si>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</si>
  <si>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</si>
  <si>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</si>
  <si>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</si>
  <si>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</si>
  <si>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</si>
  <si>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</si>
  <si>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</si>
  <si>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</si>
  <si>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</si>
  <si>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</si>
  <si>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</si>
  <si>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</si>
  <si>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</si>
  <si>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</si>
  <si>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</si>
  <si>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</si>
  <si>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</si>
  <si>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</si>
  <si>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</si>
  <si>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</si>
  <si>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</si>
  <si>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</si>
  <si>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</si>
  <si>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</si>
  <si>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</si>
  <si>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</si>
  <si>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</si>
  <si>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</si>
  <si>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</si>
  <si>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</si>
  <si>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</si>
  <si>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</si>
  <si>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</si>
  <si>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</si>
  <si>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</si>
  <si>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</si>
  <si>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</si>
  <si>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</si>
  <si>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</si>
  <si>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</si>
  <si>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</si>
  <si>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</si>
  <si>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</si>
  <si>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</si>
  <si>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</si>
  <si>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</si>
  <si>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</si>
  <si>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</si>
  <si>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</si>
  <si>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</si>
  <si>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</si>
  <si>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</si>
  <si>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</si>
  <si>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</si>
  <si>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</si>
  <si>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</si>
  <si>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</si>
  <si>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</si>
  <si>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</si>
  <si>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</si>
  <si>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</si>
  <si>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</si>
  <si>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</si>
  <si>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</si>
  <si>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</si>
  <si>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</si>
  <si>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</si>
  <si>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</si>
  <si>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</si>
  <si>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</si>
  <si>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</si>
  <si>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</si>
  <si>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</si>
  <si>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</si>
  <si>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</si>
  <si>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</si>
  <si>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</si>
  <si>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</si>
  <si>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</si>
  <si>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</si>
  <si>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</si>
  <si>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</si>
  <si>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</si>
  <si>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</si>
  <si>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</si>
  <si>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</si>
  <si>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</si>
  <si>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</si>
  <si>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</si>
  <si>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</si>
  <si>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</si>
  <si>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</si>
  <si>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</si>
  <si>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</si>
  <si>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</si>
  <si>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</si>
  <si>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</si>
  <si>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</si>
  <si>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</si>
  <si>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</si>
  <si>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</si>
  <si>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</si>
  <si>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</si>
  <si>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</si>
  <si>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</si>
  <si>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</si>
  <si>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</si>
  <si>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</si>
  <si>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</si>
  <si>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</si>
  <si>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</si>
  <si>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</si>
  <si>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</si>
  <si>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</si>
  <si>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</si>
  <si>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</si>
  <si>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</si>
  <si>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</si>
  <si>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</si>
  <si>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</si>
  <si>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</si>
  <si>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</si>
  <si>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</si>
  <si>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</si>
  <si>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</si>
  <si>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</si>
  <si>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</si>
  <si>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</si>
  <si>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</si>
  <si>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</si>
  <si>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</si>
  <si>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</si>
  <si>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</si>
  <si>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</si>
  <si>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</si>
  <si>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</si>
  <si>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</si>
  <si>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</si>
  <si>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</si>
  <si>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</si>
  <si>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</si>
  <si>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</si>
  <si>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</si>
  <si>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</si>
  <si>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</si>
  <si>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</si>
  <si>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</si>
  <si>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</si>
  <si>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</si>
  <si>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</si>
  <si>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</si>
  <si>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</si>
  <si>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</si>
  <si>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</si>
  <si>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</si>
  <si>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</si>
  <si>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</si>
  <si>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</si>
  <si>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</si>
  <si>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</si>
  <si>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</si>
  <si>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</si>
  <si>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</si>
  <si>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</si>
  <si>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</si>
  <si>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</si>
  <si>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</si>
  <si>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</si>
  <si>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</si>
  <si>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</si>
  <si>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</si>
  <si>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</si>
  <si>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</si>
  <si>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</si>
  <si>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</si>
  <si>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</si>
  <si>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</si>
  <si>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</si>
  <si>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</si>
  <si>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</si>
  <si>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</si>
  <si>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</si>
  <si>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</si>
  <si>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</si>
  <si>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</si>
  <si>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</si>
  <si>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</si>
  <si>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</si>
  <si>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</si>
  <si>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</si>
  <si>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</si>
  <si>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</si>
  <si>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</si>
  <si>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</si>
  <si>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</si>
  <si>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</si>
  <si>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</si>
  <si>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</si>
  <si>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</si>
  <si>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</si>
  <si>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</si>
  <si>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</si>
  <si>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</si>
  <si>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</si>
  <si>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</si>
  <si>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</si>
  <si>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</si>
  <si>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</si>
  <si>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</si>
  <si>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</si>
  <si>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</si>
  <si>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</si>
  <si>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</si>
  <si>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</si>
  <si>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</si>
  <si>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</si>
  <si>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</si>
  <si>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</si>
  <si>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</si>
  <si>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</si>
  <si>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</si>
  <si>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</si>
  <si>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</si>
  <si>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</si>
  <si>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</si>
  <si>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</si>
  <si>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</si>
  <si>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</si>
  <si>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</si>
  <si>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</si>
  <si>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</si>
  <si>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</si>
  <si>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</si>
  <si>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</si>
  <si>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</si>
  <si>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</si>
  <si>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</si>
  <si>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</si>
  <si>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</si>
  <si>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</si>
  <si>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</si>
  <si>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</si>
  <si>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</si>
  <si>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</si>
  <si>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</si>
  <si>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</si>
  <si>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</si>
  <si>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</si>
  <si>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</si>
  <si>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</si>
  <si>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</si>
  <si>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</si>
  <si>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</si>
  <si>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</si>
  <si>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</si>
  <si>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</si>
  <si>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</si>
  <si>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</si>
  <si>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</si>
  <si>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</si>
  <si>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</si>
  <si>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</si>
  <si>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</si>
  <si>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</si>
  <si>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</si>
  <si>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</si>
  <si>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</si>
  <si>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</si>
  <si>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</si>
  <si>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</si>
  <si>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</si>
  <si>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</si>
  <si>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</si>
  <si>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</si>
  <si>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</si>
  <si>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</si>
  <si>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</si>
  <si>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</si>
  <si>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</si>
  <si>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</si>
  <si>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</si>
  <si>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</si>
  <si>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</si>
  <si>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</si>
  <si>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</si>
  <si>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</si>
  <si>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</si>
  <si>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</si>
  <si>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</si>
  <si>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</si>
  <si>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</si>
  <si>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</si>
  <si>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</si>
  <si>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</si>
  <si>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</si>
  <si>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</si>
  <si>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</si>
  <si>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</si>
  <si>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</si>
  <si>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</si>
  <si>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</si>
  <si>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</si>
  <si>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</si>
  <si>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</si>
  <si>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</si>
  <si>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</si>
  <si>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</si>
  <si>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</si>
  <si>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</si>
  <si>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</si>
  <si>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</si>
  <si>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</si>
  <si>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</si>
  <si>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</si>
  <si>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</si>
  <si>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</si>
  <si>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</si>
  <si>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</si>
  <si>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</si>
  <si>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</si>
  <si>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</si>
  <si>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</si>
  <si>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</si>
  <si>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</si>
  <si>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</si>
  <si>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</si>
  <si>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</si>
  <si>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</si>
  <si>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</si>
  <si>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</si>
  <si>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</si>
  <si>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</si>
  <si>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</si>
  <si>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</si>
  <si>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</si>
  <si>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</si>
  <si>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</si>
  <si>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</si>
  <si>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</si>
  <si>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</si>
  <si>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</si>
  <si>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</si>
  <si>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</si>
  <si>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</si>
  <si>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</si>
  <si>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</si>
  <si>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</si>
  <si>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</si>
  <si>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</si>
  <si>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</si>
  <si>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</si>
  <si>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</si>
  <si>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</si>
  <si>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</si>
  <si>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</si>
  <si>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</si>
  <si>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</si>
  <si>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</si>
  <si>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</si>
  <si>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</si>
  <si>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</si>
  <si>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</si>
  <si>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</si>
  <si>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</si>
  <si>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</si>
  <si>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</si>
  <si>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</si>
  <si>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</si>
  <si>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</si>
  <si>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</si>
  <si>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</si>
  <si>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</si>
  <si>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</si>
  <si>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</si>
  <si>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</si>
  <si>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</si>
  <si>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</si>
  <si>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</si>
  <si>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</si>
  <si>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</si>
  <si>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</si>
  <si>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</si>
  <si>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</si>
  <si>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</si>
  <si>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</si>
  <si>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</si>
  <si>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</si>
  <si>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</si>
  <si>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</si>
  <si>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</si>
  <si>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</si>
  <si>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</si>
  <si>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</si>
  <si>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</si>
  <si>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</si>
  <si>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</si>
  <si>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</si>
  <si>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</si>
  <si>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</si>
  <si>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</si>
  <si>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</si>
  <si>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</si>
  <si>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</si>
  <si>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</si>
  <si>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</si>
  <si>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</si>
  <si>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</si>
  <si>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</si>
  <si>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</si>
  <si>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</si>
  <si>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</si>
  <si>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</si>
  <si>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</si>
  <si>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</si>
  <si>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</si>
  <si>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</si>
  <si>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</si>
  <si>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</si>
  <si>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</si>
  <si>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</si>
  <si>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</si>
  <si>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</si>
  <si>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</si>
  <si>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</si>
  <si>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</si>
  <si>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</si>
  <si>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</si>
  <si>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</si>
  <si>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</si>
  <si>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</si>
  <si>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</si>
  <si>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</si>
  <si>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</si>
  <si>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</si>
  <si>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</si>
  <si>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</si>
  <si>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</si>
  <si>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</si>
  <si>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</si>
  <si>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</si>
  <si>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</si>
  <si>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</si>
  <si>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</si>
  <si>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</si>
  <si>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</si>
  <si>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</si>
  <si>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</si>
  <si>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</si>
  <si>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</si>
  <si>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</si>
  <si>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</si>
  <si>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</si>
  <si>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</si>
  <si>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</si>
  <si>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</si>
  <si>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</si>
  <si>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</si>
  <si>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</si>
  <si>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</si>
  <si>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</si>
  <si>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</si>
  <si>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</si>
  <si>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</si>
  <si>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</si>
  <si>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</si>
  <si>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</si>
  <si>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</si>
  <si>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</si>
  <si>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</si>
  <si>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</si>
  <si>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</si>
  <si>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</si>
  <si>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</si>
  <si>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</si>
  <si>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</si>
  <si>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</si>
  <si>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</si>
  <si>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</si>
  <si>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</si>
  <si>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</si>
  <si>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</si>
  <si>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</si>
  <si>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</si>
  <si>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</si>
  <si>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</si>
  <si>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</si>
  <si>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</si>
  <si>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</si>
  <si>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</si>
  <si>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</si>
  <si>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</si>
  <si>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</si>
  <si>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</si>
  <si>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</si>
  <si>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</si>
  <si>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</si>
  <si>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</si>
  <si>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</si>
  <si>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</si>
  <si>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</si>
  <si>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</si>
  <si>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</si>
  <si>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</si>
  <si>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</si>
  <si>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</si>
  <si>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</si>
  <si>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</si>
  <si>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</si>
  <si>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</si>
  <si>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</si>
  <si>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</si>
  <si>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</si>
  <si>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</si>
  <si>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</si>
  <si>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</si>
  <si>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</si>
  <si>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</si>
  <si>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</si>
  <si>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</si>
  <si>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</si>
  <si>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</si>
  <si>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</si>
  <si>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</si>
  <si>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</si>
  <si>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</si>
  <si>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</si>
  <si>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</si>
  <si>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</si>
  <si>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</si>
  <si>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</si>
  <si>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</si>
  <si>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</si>
  <si>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</si>
  <si>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</si>
  <si>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</si>
  <si>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</si>
  <si>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</si>
  <si>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</si>
  <si>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</si>
  <si>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</si>
  <si>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</si>
  <si>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</si>
  <si>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</si>
  <si>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</si>
  <si>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</si>
  <si>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</si>
  <si>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</si>
  <si>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</si>
  <si>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</si>
  <si>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</si>
  <si>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</si>
  <si>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</si>
  <si>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</si>
  <si>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</si>
  <si>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</si>
  <si>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</si>
  <si>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</si>
  <si>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</si>
  <si>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</si>
  <si>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</si>
  <si>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</si>
  <si>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</si>
  <si>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</si>
  <si>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</si>
  <si>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</si>
  <si>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</si>
  <si>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</si>
  <si>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</si>
  <si>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</si>
  <si>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</si>
  <si>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</si>
  <si>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</si>
  <si>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</si>
  <si>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</si>
  <si>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</si>
  <si>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</si>
  <si>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</si>
  <si>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</si>
  <si>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</si>
  <si>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</si>
  <si>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</si>
  <si>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</si>
  <si>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</si>
  <si>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</si>
  <si>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</si>
  <si>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</si>
  <si>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</si>
  <si>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</si>
  <si>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</si>
  <si>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</si>
  <si>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</si>
  <si>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</si>
  <si>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</si>
  <si>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</si>
  <si>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</si>
  <si>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</si>
  <si>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</si>
  <si>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</si>
  <si>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</si>
  <si>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</si>
  <si>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</si>
  <si>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</si>
  <si>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</si>
  <si>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</si>
  <si>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</si>
  <si>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</si>
  <si>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</si>
  <si>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</si>
  <si>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</si>
  <si>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</si>
  <si>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</si>
  <si>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</si>
  <si>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</si>
  <si>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</si>
  <si>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</si>
  <si>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</si>
  <si>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</si>
  <si>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</si>
  <si>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</si>
  <si>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</si>
  <si>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</si>
  <si>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</si>
  <si>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</si>
  <si>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</si>
  <si>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</si>
  <si>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</si>
  <si>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</si>
  <si>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</si>
  <si>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</si>
  <si>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</si>
  <si>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</si>
  <si>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</si>
  <si>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</si>
  <si>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</si>
  <si>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</si>
  <si>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</si>
  <si>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</si>
  <si>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</si>
  <si>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</si>
  <si>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</si>
  <si>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</si>
  <si>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</si>
  <si>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</si>
  <si>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</si>
  <si>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</si>
  <si>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</si>
  <si>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</si>
  <si>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</si>
  <si>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</si>
  <si>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</si>
  <si>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</si>
  <si>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</si>
  <si>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</si>
  <si>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</si>
  <si>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</si>
  <si>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</si>
  <si>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</si>
  <si>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</si>
  <si>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</si>
  <si>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</si>
  <si>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</si>
  <si>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</si>
  <si>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</si>
  <si>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</si>
  <si>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</si>
  <si>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</si>
  <si>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</si>
  <si>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</si>
  <si>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</si>
  <si>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</si>
  <si>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</si>
  <si>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</si>
  <si>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</si>
  <si>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</si>
  <si>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</si>
  <si>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</si>
  <si>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</si>
  <si>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</si>
  <si>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</si>
  <si>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</si>
  <si>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</si>
  <si>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</si>
  <si>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</si>
  <si>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</si>
  <si>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</si>
  <si>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</si>
  <si>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</si>
  <si>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</si>
  <si>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</si>
  <si>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</si>
  <si>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</si>
  <si>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</si>
  <si>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</si>
  <si>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</si>
  <si>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</si>
  <si>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</si>
  <si>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</si>
  <si>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</si>
  <si>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</si>
  <si>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</si>
  <si>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</si>
  <si>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</si>
  <si>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</si>
  <si>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</si>
  <si>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</si>
  <si>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</si>
  <si>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</si>
  <si>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</si>
  <si>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</si>
  <si>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</si>
  <si>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</si>
  <si>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</si>
  <si>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</si>
  <si>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</si>
  <si>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</si>
  <si>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</si>
  <si>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</si>
  <si>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</si>
  <si>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</si>
  <si>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</si>
  <si>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</si>
  <si>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</si>
  <si>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</si>
  <si>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</si>
  <si>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</si>
  <si>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</si>
  <si>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</si>
  <si>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</si>
  <si>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</si>
  <si>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</si>
  <si>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</si>
  <si>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</si>
  <si>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</si>
  <si>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</si>
  <si>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</si>
  <si>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</si>
  <si>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</si>
  <si>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</si>
  <si>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</si>
  <si>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</si>
  <si>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</si>
  <si>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</si>
  <si>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</si>
  <si>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</si>
  <si>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</si>
  <si>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</si>
  <si>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</si>
  <si>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</si>
  <si>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</si>
  <si>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</si>
  <si>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</si>
  <si>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</si>
  <si>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</si>
  <si>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</si>
  <si>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</si>
  <si>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</si>
  <si>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</si>
  <si>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</si>
  <si>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</si>
  <si>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</si>
  <si>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</si>
  <si>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</si>
  <si>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</si>
  <si>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</si>
  <si>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</si>
  <si>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</si>
  <si>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</si>
  <si>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</si>
  <si>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</si>
  <si>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</si>
  <si>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</si>
  <si>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</si>
  <si>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</si>
  <si>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</si>
  <si>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</si>
  <si>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</si>
  <si>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</si>
  <si>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</si>
  <si>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</si>
  <si>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</si>
  <si>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</si>
  <si>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</si>
  <si>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</si>
  <si>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</si>
  <si>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</si>
  <si>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</si>
  <si>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</si>
  <si>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</si>
  <si>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</si>
  <si>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</si>
  <si>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</si>
  <si>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</si>
  <si>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</si>
  <si>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</si>
  <si>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</si>
  <si>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</si>
  <si>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</si>
  <si>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</si>
  <si>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</si>
  <si>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</si>
  <si>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</si>
  <si>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</si>
  <si>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</si>
  <si>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</si>
  <si>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</si>
  <si>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</si>
  <si>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</si>
  <si>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</si>
  <si>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</si>
  <si>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</si>
  <si>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</si>
  <si>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</si>
  <si>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</si>
  <si>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</si>
  <si>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</si>
  <si>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</si>
  <si>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</si>
  <si>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</si>
  <si>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</si>
  <si>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</si>
  <si>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</si>
  <si>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</si>
  <si>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</si>
  <si>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</si>
  <si>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</si>
  <si>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</si>
  <si>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</si>
  <si>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</si>
  <si>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</si>
  <si>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</si>
  <si>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</si>
  <si>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</si>
  <si>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</si>
  <si>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</si>
  <si>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</si>
  <si>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</si>
  <si>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</si>
  <si>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</si>
  <si>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</si>
  <si>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</si>
  <si>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</si>
  <si>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</si>
  <si>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</si>
  <si>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</si>
  <si>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</si>
  <si>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</si>
  <si>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</si>
  <si>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</si>
  <si>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</si>
  <si>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</si>
  <si>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</si>
  <si>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</si>
  <si>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</si>
  <si>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</si>
  <si>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</si>
  <si>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</si>
  <si>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</si>
  <si>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</si>
  <si>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</si>
  <si>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</si>
  <si>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</si>
  <si>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</si>
  <si>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</si>
  <si>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</si>
  <si>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</si>
  <si>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</si>
  <si>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</si>
  <si>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</si>
  <si>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</si>
  <si>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</si>
  <si>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</si>
  <si>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</si>
  <si>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</si>
  <si>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</si>
  <si>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</si>
  <si>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</si>
  <si>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</si>
  <si>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</si>
  <si>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</si>
  <si>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</si>
  <si>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</si>
  <si>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</si>
  <si>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</si>
  <si>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</si>
  <si>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</si>
  <si>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</si>
  <si>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</si>
  <si>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</si>
  <si>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</si>
  <si>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</si>
  <si>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</si>
  <si>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</si>
  <si>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</si>
  <si>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</si>
  <si>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</si>
  <si>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</si>
  <si>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</si>
  <si>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</si>
  <si>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</si>
  <si>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</si>
  <si>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</si>
  <si>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</si>
  <si>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</si>
  <si>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</si>
  <si>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</si>
  <si>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</si>
  <si>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</si>
  <si>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</si>
  <si>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</si>
  <si>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</si>
  <si>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</si>
  <si>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</si>
  <si>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</si>
  <si>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</si>
  <si>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</si>
  <si>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</si>
  <si>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</si>
  <si>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</si>
  <si>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</si>
  <si>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</si>
  <si>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</si>
  <si>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</si>
  <si>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</si>
  <si>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</si>
  <si>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</si>
  <si>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</si>
  <si>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</si>
  <si>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</si>
  <si>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</si>
  <si>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</si>
  <si>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</si>
  <si>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</si>
  <si>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</si>
  <si>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</si>
  <si>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</si>
  <si>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</si>
  <si>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</si>
  <si>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</si>
  <si>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</si>
  <si>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</si>
  <si>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</si>
  <si>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</si>
  <si>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</si>
  <si>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</si>
  <si>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</si>
  <si>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</si>
  <si>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</si>
  <si>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</si>
  <si>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</si>
  <si>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</si>
  <si>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</si>
  <si>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</si>
  <si>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</si>
  <si>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</si>
  <si>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</si>
  <si>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</si>
  <si>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</si>
  <si>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</si>
  <si>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</si>
  <si>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</si>
  <si>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</si>
  <si>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</si>
  <si>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</si>
  <si>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</si>
  <si>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</si>
  <si>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</si>
  <si>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</si>
  <si>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</si>
  <si>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</si>
  <si>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</si>
  <si>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</si>
  <si>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</si>
  <si>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</si>
  <si>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</si>
  <si>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</si>
  <si>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</si>
  <si>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</si>
  <si>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</si>
  <si>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</si>
  <si>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</si>
  <si>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</si>
  <si>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</si>
  <si>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</si>
  <si>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</si>
  <si>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</si>
  <si>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</si>
  <si>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</si>
  <si>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</si>
  <si>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</si>
  <si>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</si>
  <si>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</si>
  <si>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</si>
  <si>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</si>
  <si>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</si>
  <si>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</si>
  <si>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</si>
  <si>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</si>
  <si>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</si>
  <si>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</si>
  <si>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</si>
  <si>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</si>
  <si>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</si>
  <si>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</si>
  <si>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</si>
  <si>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</si>
  <si>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</si>
  <si>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</si>
  <si>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</si>
  <si>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</si>
  <si>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</si>
  <si>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</si>
  <si>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</si>
  <si>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</si>
  <si>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</si>
  <si>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</si>
  <si>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</si>
  <si>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</si>
  <si>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</si>
  <si>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</si>
  <si>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</si>
  <si>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</si>
  <si>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</si>
  <si>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</si>
  <si>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</si>
  <si>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</si>
  <si>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</si>
  <si>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</si>
  <si>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</si>
  <si>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</si>
  <si>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</si>
  <si>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</si>
  <si>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</si>
  <si>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</si>
  <si>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</si>
  <si>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</si>
  <si>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</si>
  <si>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</si>
  <si>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</si>
  <si>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</si>
  <si>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</si>
  <si>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</si>
  <si>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</si>
  <si>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</si>
  <si>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</si>
  <si>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</si>
  <si>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</si>
  <si>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</si>
  <si>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</si>
  <si>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</si>
  <si>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</si>
  <si>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</si>
  <si>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</si>
  <si>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</si>
  <si>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</si>
  <si>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</si>
  <si>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</si>
  <si>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</si>
  <si>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</si>
  <si>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</si>
  <si>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</si>
  <si>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</si>
  <si>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</si>
  <si>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</si>
  <si>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</si>
  <si>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</si>
  <si>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</si>
  <si>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</si>
  <si>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</si>
  <si>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</si>
  <si>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</si>
  <si>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</si>
  <si>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</si>
  <si>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</si>
  <si>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</si>
  <si>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</si>
  <si>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</si>
  <si>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</si>
  <si>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</si>
  <si>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</si>
  <si>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</si>
  <si>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</si>
  <si>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</si>
  <si>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</si>
  <si>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</si>
  <si>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</si>
  <si>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</si>
  <si>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</si>
  <si>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</si>
  <si>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</si>
  <si>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</si>
  <si>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</si>
  <si>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</si>
  <si>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</si>
  <si>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</si>
  <si>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</si>
  <si>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</si>
  <si>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</si>
  <si>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</si>
  <si>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</si>
  <si>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</si>
  <si>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</si>
  <si>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</si>
  <si>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</si>
  <si>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</si>
  <si>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</si>
  <si>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</si>
  <si>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</si>
  <si>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</si>
  <si>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</si>
  <si>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</si>
  <si>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</si>
  <si>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</si>
  <si>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</si>
  <si>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</si>
  <si>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</si>
  <si>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</si>
  <si>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</si>
  <si>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</si>
  <si>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</si>
  <si>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</si>
  <si>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</si>
  <si>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</si>
  <si>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</si>
  <si>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</si>
  <si>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</si>
  <si>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</si>
  <si>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</si>
  <si>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</si>
  <si>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</si>
  <si>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</si>
  <si>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</si>
  <si>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</si>
  <si>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</si>
  <si>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</si>
  <si>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</si>
  <si>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</si>
  <si>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</si>
  <si>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</si>
  <si>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</si>
  <si>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</si>
  <si>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</si>
  <si>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</si>
  <si>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</si>
  <si>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</si>
  <si>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</si>
  <si>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</si>
  <si>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</si>
  <si>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</si>
  <si>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</si>
  <si>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</si>
  <si>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</si>
  <si>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</si>
  <si>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</si>
  <si>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</si>
  <si>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</si>
  <si>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</si>
  <si>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</si>
  <si>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</si>
  <si>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</si>
  <si>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</si>
  <si>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</si>
  <si>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</si>
  <si>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</si>
  <si>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</si>
  <si>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</si>
  <si>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</si>
  <si>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</si>
  <si>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</si>
  <si>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</si>
  <si>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</si>
  <si>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</si>
  <si>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</si>
  <si>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</si>
  <si>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</si>
  <si>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</si>
  <si>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</si>
  <si>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</si>
  <si>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</si>
  <si>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</si>
  <si>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</si>
  <si>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</si>
  <si>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</si>
  <si>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</si>
  <si>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</si>
  <si>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</si>
  <si>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</si>
  <si>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</si>
  <si>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</si>
  <si>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</si>
  <si>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</si>
  <si>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</si>
  <si>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</si>
  <si>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</si>
  <si>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</si>
  <si>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</si>
  <si>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</si>
  <si>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</si>
  <si>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</si>
  <si>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</si>
  <si>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</si>
  <si>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</si>
  <si>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</si>
  <si>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</si>
  <si>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</si>
  <si>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</si>
  <si>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</si>
  <si>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</si>
  <si>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</si>
  <si>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</si>
  <si>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</si>
  <si>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</si>
  <si>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</si>
  <si>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</si>
  <si>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</si>
  <si>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</si>
  <si>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</si>
  <si>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</si>
  <si>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</si>
  <si>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</si>
  <si>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</si>
  <si>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</si>
  <si>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</si>
  <si>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</si>
  <si>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</si>
  <si>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</si>
  <si>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</si>
  <si>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</si>
  <si>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</si>
  <si>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</si>
  <si>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</si>
  <si>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</si>
  <si>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</si>
  <si>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</si>
  <si>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</si>
  <si>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</si>
  <si>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</si>
  <si>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</si>
  <si>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</si>
  <si>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</si>
  <si>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</si>
  <si>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</si>
  <si>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</si>
  <si>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</si>
  <si>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</si>
  <si>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</si>
  <si>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</si>
  <si>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</si>
  <si>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</si>
  <si>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</si>
  <si>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</si>
  <si>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</si>
  <si>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</si>
  <si>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</si>
  <si>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</si>
  <si>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</si>
  <si>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</si>
  <si>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</si>
  <si>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</si>
  <si>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</si>
  <si>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</si>
  <si>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</si>
  <si>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</si>
  <si>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</si>
  <si>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</si>
  <si>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</si>
  <si>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</si>
  <si>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</si>
  <si>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</si>
  <si>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</si>
  <si>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</si>
  <si>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</si>
  <si>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</si>
  <si>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</si>
  <si>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</si>
  <si>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</si>
  <si>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</si>
  <si>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</si>
  <si>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</si>
  <si>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</si>
  <si>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</si>
  <si>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</si>
  <si>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</si>
  <si>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</si>
  <si>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</si>
  <si>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</si>
  <si>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</si>
  <si>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</si>
  <si>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</si>
  <si>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</si>
  <si>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</si>
  <si>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</si>
  <si>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</si>
  <si>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</si>
  <si>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</si>
  <si>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</si>
  <si>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</si>
  <si>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</si>
  <si>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</si>
  <si>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</si>
  <si>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</si>
  <si>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</si>
  <si>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</si>
  <si>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</si>
  <si>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</si>
  <si>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</si>
  <si>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</si>
  <si>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</si>
  <si>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</si>
  <si>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</si>
  <si>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</si>
  <si>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</si>
  <si>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</si>
  <si>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</si>
  <si>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</si>
  <si>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</si>
  <si>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</si>
  <si>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</si>
  <si>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</si>
  <si>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</si>
  <si>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</si>
  <si>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</si>
  <si>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</si>
  <si>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</si>
  <si>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</si>
  <si>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</si>
  <si>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</si>
  <si>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</si>
  <si>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</si>
  <si>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</si>
  <si>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</si>
  <si>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</si>
  <si>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</si>
  <si>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</si>
  <si>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</si>
  <si>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</si>
  <si>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</si>
  <si>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</si>
  <si>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</si>
  <si>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</si>
  <si>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</si>
  <si>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</si>
  <si>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</si>
  <si>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</si>
  <si>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</si>
  <si>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</si>
  <si>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</si>
  <si>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</si>
  <si>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</si>
  <si>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</si>
  <si>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</si>
  <si>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</si>
  <si>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</si>
  <si>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</si>
  <si>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</si>
  <si>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</si>
  <si>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</si>
  <si>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</si>
  <si>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</si>
  <si>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</si>
  <si>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</si>
  <si>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</si>
  <si>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</si>
  <si>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</si>
  <si>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</si>
  <si>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</si>
  <si>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</si>
  <si>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</si>
  <si>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</si>
  <si>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</si>
  <si>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</si>
  <si>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</si>
  <si>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</si>
  <si>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</si>
  <si>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</si>
  <si>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</si>
  <si>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</si>
  <si>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</si>
  <si>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</si>
  <si>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</si>
  <si>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</si>
  <si>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</si>
  <si>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</si>
  <si>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</si>
  <si>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</si>
  <si>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</si>
  <si>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</si>
  <si>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</si>
  <si>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</si>
  <si>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</si>
  <si>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</si>
  <si>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</si>
  <si>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</si>
  <si>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</si>
  <si>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</si>
  <si>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</si>
  <si>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</si>
  <si>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</si>
  <si>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</si>
  <si>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</si>
  <si>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</si>
  <si>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</si>
  <si>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</si>
  <si>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</si>
  <si>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</si>
  <si>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</si>
  <si>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</si>
  <si>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</si>
  <si>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</si>
  <si>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</si>
  <si>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</si>
  <si>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</si>
  <si>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</si>
  <si>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</si>
  <si>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</si>
  <si>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</si>
  <si>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</si>
  <si>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</si>
  <si>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</si>
  <si>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</si>
  <si>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</si>
  <si>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</si>
  <si>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</si>
  <si>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</si>
  <si>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</si>
  <si>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</si>
  <si>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</si>
  <si>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</si>
  <si>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</si>
  <si>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</si>
  <si>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</si>
  <si>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</si>
  <si>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</si>
  <si>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</si>
  <si>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</si>
  <si>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</si>
  <si>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</si>
  <si>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</si>
  <si>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</si>
  <si>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</si>
  <si>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</si>
  <si>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</si>
  <si>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</si>
  <si>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</si>
  <si>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</si>
  <si>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</si>
  <si>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</si>
  <si>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</si>
  <si>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</si>
  <si>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</si>
  <si>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</si>
  <si>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</si>
  <si>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</si>
  <si>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</si>
  <si>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</si>
  <si>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</si>
  <si>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</si>
  <si>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</si>
  <si>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</si>
  <si>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</si>
  <si>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</si>
  <si>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</si>
  <si>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</si>
  <si>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</si>
  <si>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</si>
  <si>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</si>
  <si>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</si>
  <si>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</si>
  <si>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</si>
  <si>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</si>
  <si>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</si>
  <si>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</si>
  <si>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</si>
  <si>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</si>
  <si>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</si>
  <si>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</si>
  <si>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</si>
  <si>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</si>
  <si>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</si>
  <si>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</si>
  <si>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</si>
  <si>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</si>
  <si>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</si>
  <si>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</si>
  <si>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</si>
  <si>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</si>
  <si>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</si>
  <si>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</si>
  <si>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</si>
  <si>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</si>
  <si>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</si>
  <si>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</si>
  <si>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</si>
  <si>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</si>
  <si>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</si>
  <si>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</si>
  <si>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</si>
  <si>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</si>
  <si>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</si>
  <si>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</si>
  <si>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</si>
  <si>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</si>
  <si>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</si>
  <si>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</si>
  <si>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</si>
  <si>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</si>
  <si>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</si>
  <si>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</si>
  <si>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</si>
  <si>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</si>
  <si>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</si>
  <si>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</si>
  <si>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</si>
  <si>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</si>
  <si>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</si>
  <si>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</si>
  <si>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</si>
  <si>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</si>
  <si>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</si>
  <si>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</si>
  <si>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</si>
  <si>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</si>
  <si>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</si>
  <si>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</si>
  <si>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</si>
  <si>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</si>
  <si>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</si>
  <si>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</si>
  <si>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</si>
  <si>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</si>
  <si>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</si>
  <si>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</si>
  <si>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</si>
  <si>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</si>
  <si>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</si>
  <si>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</si>
  <si>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</si>
  <si>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</si>
  <si>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</si>
  <si>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</si>
  <si>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</si>
  <si>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</si>
  <si>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</si>
  <si>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</si>
  <si>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</si>
  <si>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</si>
  <si>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</si>
  <si>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</si>
  <si>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</si>
  <si>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</si>
  <si>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</si>
  <si>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</si>
  <si>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</si>
  <si>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</si>
  <si>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</si>
  <si>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</si>
  <si>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</si>
  <si>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</si>
  <si>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</si>
  <si>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</si>
  <si>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</si>
  <si>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</si>
  <si>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</si>
  <si>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</si>
  <si>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</si>
  <si>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</si>
  <si>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</si>
  <si>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</si>
  <si>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</si>
  <si>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</si>
  <si>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</si>
  <si>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</si>
  <si>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</si>
  <si>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</si>
  <si>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</si>
  <si>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</si>
  <si>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</si>
  <si>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</si>
  <si>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</si>
  <si>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</si>
  <si>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</si>
  <si>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</si>
  <si>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</si>
  <si>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</si>
  <si>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</si>
  <si>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</si>
  <si>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</si>
  <si>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</si>
  <si>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</si>
  <si>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</si>
  <si>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</si>
  <si>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</si>
  <si>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</si>
  <si>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</si>
  <si>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</si>
  <si>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</si>
  <si>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</si>
  <si>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</si>
  <si>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</si>
  <si>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</si>
  <si>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</si>
  <si>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</si>
  <si>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</si>
  <si>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</si>
  <si>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</si>
  <si>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</si>
  <si>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</si>
  <si>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</si>
  <si>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</si>
  <si>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</si>
  <si>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</si>
  <si>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</si>
  <si>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</si>
  <si>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</si>
  <si>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</si>
  <si>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</si>
  <si>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</si>
  <si>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</si>
  <si>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</si>
  <si>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</si>
  <si>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</si>
  <si>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</si>
  <si>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</si>
  <si>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</si>
  <si>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</si>
  <si>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</si>
  <si>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</si>
  <si>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</si>
  <si>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</si>
  <si>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</si>
  <si>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</si>
  <si>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</si>
  <si>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</si>
  <si>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</si>
  <si>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</si>
  <si>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</si>
  <si>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</si>
  <si>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</si>
  <si>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</si>
  <si>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</si>
  <si>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</si>
  <si>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</si>
  <si>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</si>
  <si>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</si>
  <si>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</si>
  <si>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</si>
  <si>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</si>
  <si>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</si>
  <si>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</si>
  <si>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</si>
  <si>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</si>
  <si>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</si>
  <si>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</si>
  <si>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</si>
  <si>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</si>
  <si>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</si>
  <si>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</si>
  <si>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</si>
  <si>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</si>
  <si>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</si>
  <si>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</si>
  <si>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</si>
  <si>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</si>
  <si>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</si>
  <si>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</si>
  <si>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</si>
  <si>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</si>
  <si>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</si>
  <si>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</si>
  <si>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</si>
  <si>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</si>
  <si>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</si>
  <si>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</si>
  <si>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</si>
  <si>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</si>
  <si>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</si>
  <si>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</si>
  <si>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</si>
  <si>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</si>
  <si>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</si>
  <si>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</si>
  <si>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</si>
  <si>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</si>
  <si>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</si>
  <si>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</si>
  <si>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</si>
  <si>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</si>
  <si>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</si>
  <si>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</si>
  <si>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</si>
  <si>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</si>
  <si>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</si>
  <si>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</si>
  <si>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</si>
  <si>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</si>
  <si>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</si>
  <si>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</si>
  <si>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</si>
  <si>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</si>
  <si>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</si>
  <si>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</si>
  <si>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</si>
  <si>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</si>
  <si>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</si>
  <si>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</si>
  <si>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</si>
  <si>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</si>
  <si>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</si>
  <si>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</si>
  <si>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</si>
  <si>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</si>
  <si>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</si>
  <si>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</si>
  <si>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</si>
  <si>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</si>
  <si>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</si>
  <si>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</si>
  <si>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</si>
  <si>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</si>
  <si>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</si>
  <si>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</si>
  <si>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</si>
  <si>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</si>
  <si>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</si>
  <si>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</si>
  <si>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</si>
  <si>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</si>
  <si>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</si>
  <si>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</si>
  <si>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</si>
  <si>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</si>
  <si>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</si>
  <si>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</si>
  <si>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</si>
  <si>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</si>
  <si>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</si>
  <si>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</si>
  <si>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</si>
  <si>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</si>
  <si>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</si>
  <si>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</si>
  <si>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</si>
  <si>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</si>
  <si>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</si>
  <si>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</si>
  <si>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</si>
  <si>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</si>
  <si>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</si>
  <si>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</si>
  <si>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</si>
  <si>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</si>
  <si>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</si>
  <si>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</si>
  <si>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</si>
  <si>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</si>
  <si>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</si>
  <si>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</si>
  <si>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</si>
  <si>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</si>
  <si>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</si>
  <si>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</si>
  <si>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</si>
  <si>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</si>
  <si>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</si>
  <si>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</si>
  <si>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</si>
  <si>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</si>
  <si>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</si>
  <si>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</si>
  <si>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</si>
  <si>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</si>
  <si>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</si>
  <si>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</si>
  <si>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</si>
  <si>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</si>
  <si>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</si>
  <si>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</si>
  <si>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</si>
  <si>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</si>
  <si>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</si>
  <si>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</si>
  <si>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</si>
  <si>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</si>
  <si>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</si>
  <si>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</si>
  <si>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</si>
  <si>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</si>
  <si>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</si>
  <si>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</si>
  <si>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</si>
  <si>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</si>
  <si>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</si>
  <si>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</si>
  <si>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</si>
  <si>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</si>
  <si>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</si>
  <si>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</si>
  <si>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</si>
  <si>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</si>
  <si>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</si>
  <si>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</si>
  <si>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</si>
  <si>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</si>
  <si>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</si>
  <si>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</si>
  <si>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</si>
  <si>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</si>
  <si>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</si>
  <si>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</si>
  <si>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</si>
  <si>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</si>
  <si>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</si>
  <si>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</si>
  <si>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</si>
  <si>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</si>
  <si>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</si>
  <si>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</si>
  <si>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</si>
  <si>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</si>
  <si>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</si>
  <si>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</si>
  <si>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</si>
  <si>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</si>
  <si>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</si>
  <si>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</si>
  <si>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</si>
  <si>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</si>
  <si>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</si>
  <si>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</si>
  <si>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</si>
  <si>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</si>
  <si>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</si>
  <si>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</si>
  <si>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</si>
  <si>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</si>
  <si>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</si>
  <si>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</si>
  <si>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</si>
  <si>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</si>
  <si>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</si>
  <si>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</si>
  <si>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</si>
  <si>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</si>
  <si>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</si>
  <si>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</si>
  <si>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</si>
  <si>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</si>
  <si>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</si>
  <si>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</si>
  <si>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</si>
  <si>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</si>
  <si>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</si>
  <si>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</si>
  <si>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</si>
  <si>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</si>
  <si>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</si>
  <si>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</si>
  <si>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</si>
  <si>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</si>
  <si>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</si>
  <si>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</si>
  <si>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</si>
  <si>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</si>
  <si>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</si>
  <si>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</si>
  <si>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</si>
  <si>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</si>
  <si>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</si>
  <si>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</si>
  <si>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</si>
  <si>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</si>
  <si>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</si>
  <si>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</si>
  <si>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</si>
  <si>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</si>
  <si>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</si>
  <si>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</si>
  <si>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</si>
  <si>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</si>
  <si>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</si>
  <si>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</si>
  <si>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</si>
  <si>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</si>
  <si>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</si>
  <si>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</si>
  <si>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</si>
  <si>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</si>
  <si>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</si>
  <si>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</si>
  <si>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</si>
  <si>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</si>
  <si>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</si>
  <si>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</si>
  <si>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</si>
  <si>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</si>
  <si>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</si>
  <si>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</si>
  <si>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</si>
  <si>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</si>
  <si>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</si>
  <si>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</si>
  <si>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</si>
  <si>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</si>
  <si>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</si>
  <si>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</si>
  <si>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</si>
  <si>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</si>
  <si>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</si>
  <si>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</si>
  <si>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</si>
  <si>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</si>
  <si>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</si>
  <si>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</si>
  <si>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</si>
  <si>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</si>
  <si>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</si>
  <si>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</si>
  <si>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</si>
  <si>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</si>
  <si>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</si>
  <si>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</si>
  <si>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</si>
  <si>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</si>
  <si>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</si>
  <si>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</si>
  <si>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</si>
  <si>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</si>
  <si>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</si>
  <si>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</si>
  <si>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</si>
  <si>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</si>
  <si>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</si>
  <si>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</si>
  <si>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</si>
  <si>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</si>
  <si>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</si>
  <si>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</si>
  <si>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</si>
  <si>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</si>
  <si>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</si>
  <si>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</si>
  <si>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</si>
  <si>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</si>
  <si>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</si>
  <si>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</si>
  <si>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</si>
  <si>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</si>
  <si>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</si>
  <si>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</si>
  <si>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</si>
  <si>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</si>
  <si>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</si>
  <si>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</si>
  <si>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</si>
  <si>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</si>
  <si>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</si>
  <si>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</si>
  <si>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</si>
  <si>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</si>
  <si>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</si>
  <si>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</si>
  <si>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</si>
  <si>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</si>
  <si>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</si>
  <si>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</si>
  <si>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</si>
  <si>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</si>
  <si>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</si>
  <si>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</si>
  <si>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</si>
  <si>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</si>
  <si>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</si>
  <si>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</si>
  <si>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</si>
  <si>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</si>
  <si>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</si>
  <si>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</si>
  <si>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</si>
  <si>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</si>
  <si>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</si>
  <si>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</si>
  <si>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</si>
  <si>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</si>
  <si>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</si>
  <si>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</si>
  <si>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</si>
  <si>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</si>
  <si>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</si>
  <si>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</si>
  <si>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</si>
  <si>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</si>
  <si>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</si>
  <si>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</si>
  <si>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</si>
  <si>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</si>
  <si>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</si>
  <si>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</si>
  <si>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</si>
  <si>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</si>
  <si>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</si>
  <si>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</si>
  <si>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</si>
  <si>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</si>
  <si>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</si>
  <si>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</si>
  <si>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</si>
  <si>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</si>
  <si>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</si>
  <si>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</si>
  <si>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</si>
  <si>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</si>
  <si>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</si>
  <si>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</si>
  <si>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</si>
  <si>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</si>
  <si>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</si>
  <si>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</si>
  <si>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</si>
  <si>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</si>
  <si>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</si>
  <si>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</si>
  <si>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</si>
  <si>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</si>
  <si>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</si>
  <si>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</si>
  <si>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</si>
  <si>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</si>
  <si>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</si>
  <si>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</si>
  <si>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</si>
  <si>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</si>
  <si>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</si>
  <si>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</si>
  <si>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</si>
  <si>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</si>
  <si>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</si>
  <si>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</si>
  <si>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</si>
  <si>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</si>
  <si>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</si>
  <si>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</si>
  <si>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</si>
  <si>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</si>
  <si>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</si>
  <si>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</si>
  <si>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</si>
  <si>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</si>
  <si>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</si>
  <si>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</si>
  <si>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</si>
  <si>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</si>
  <si>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</si>
  <si>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</si>
  <si>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</si>
  <si>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</si>
  <si>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</si>
  <si>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</si>
  <si>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</si>
  <si>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</si>
  <si>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</si>
  <si>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</si>
  <si>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</si>
  <si>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</si>
  <si>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</si>
  <si>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</si>
  <si>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</si>
  <si>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</si>
  <si>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</si>
  <si>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</si>
  <si>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</si>
  <si>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</si>
  <si>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</si>
  <si>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</si>
  <si>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</si>
  <si>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</si>
  <si>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</si>
  <si>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</si>
  <si>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</si>
  <si>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</si>
  <si>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</si>
  <si>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</si>
  <si>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</si>
  <si>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</si>
  <si>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</si>
  <si>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</si>
  <si>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</si>
  <si>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</si>
  <si>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</si>
  <si>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</si>
  <si>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</si>
  <si>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</si>
  <si>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</si>
  <si>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</si>
  <si>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</si>
  <si>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</si>
  <si>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</si>
  <si>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</si>
  <si>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</si>
  <si>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</si>
  <si>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</si>
  <si>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</si>
  <si>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</si>
  <si>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</si>
  <si>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</si>
  <si>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</si>
  <si>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</si>
  <si>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</si>
  <si>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</si>
  <si>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</si>
  <si>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</si>
  <si>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</si>
  <si>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</si>
  <si>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</si>
  <si>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</si>
  <si>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</si>
  <si>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</si>
  <si>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</si>
  <si>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</si>
  <si>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</si>
  <si>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</si>
  <si>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</si>
  <si>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</si>
  <si>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</si>
  <si>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</si>
  <si>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</si>
  <si>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</si>
  <si>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</si>
  <si>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</si>
  <si>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</si>
  <si>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</si>
  <si>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</si>
  <si>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</si>
  <si>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</si>
  <si>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</si>
  <si>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</si>
  <si>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</si>
  <si>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</si>
  <si>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</si>
  <si>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</si>
  <si>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</si>
  <si>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</si>
  <si>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</si>
  <si>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</si>
  <si>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</si>
  <si>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</si>
  <si>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</si>
  <si>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</si>
  <si>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</si>
  <si>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</si>
  <si>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</si>
  <si>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</si>
  <si>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</si>
  <si>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</si>
  <si>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</si>
  <si>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</si>
  <si>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</si>
  <si>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</si>
  <si>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</si>
  <si>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</si>
  <si>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</si>
  <si>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</si>
  <si>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</si>
  <si>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</si>
  <si>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</si>
  <si>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</si>
  <si>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</si>
  <si>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</si>
  <si>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</si>
  <si>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</si>
  <si>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</si>
  <si>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</si>
  <si>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</si>
  <si>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</si>
  <si>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</si>
  <si>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</si>
  <si>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</si>
  <si>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</si>
  <si>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</si>
  <si>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</si>
  <si>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</si>
  <si>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</si>
  <si>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</si>
  <si>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</si>
  <si>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</si>
  <si>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</si>
  <si>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</si>
  <si>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</si>
  <si>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</si>
  <si>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</si>
  <si>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</si>
  <si>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</si>
  <si>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</si>
  <si>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</si>
  <si>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</si>
  <si>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</si>
  <si>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</si>
  <si>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</si>
  <si>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</si>
  <si>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</si>
  <si>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</si>
  <si>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</si>
  <si>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</si>
  <si>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</si>
  <si>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</si>
  <si>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</si>
  <si>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</si>
  <si>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</si>
  <si>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</si>
  <si>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</si>
  <si>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</si>
  <si>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</si>
  <si>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</si>
  <si>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</si>
  <si>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</si>
  <si>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</si>
  <si>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</si>
  <si>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</si>
  <si>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</si>
  <si>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</si>
  <si>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</si>
  <si>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</si>
  <si>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</si>
  <si>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</si>
  <si>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</si>
  <si>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</si>
  <si>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</si>
  <si>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</si>
  <si>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</si>
  <si>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</si>
  <si>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</si>
  <si>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</si>
  <si>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</si>
  <si>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</si>
  <si>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</si>
  <si>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</si>
  <si>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</si>
  <si>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</si>
  <si>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</si>
  <si>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</si>
  <si>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</si>
  <si>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</si>
  <si>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</si>
  <si>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</si>
  <si>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</si>
  <si>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</si>
  <si>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</si>
  <si>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</si>
  <si>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</si>
  <si>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</si>
  <si>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</si>
  <si>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</si>
  <si>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</si>
  <si>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</si>
  <si>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</si>
  <si>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</si>
  <si>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</si>
  <si>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</si>
  <si>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</si>
  <si>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</si>
  <si>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</si>
  <si>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</si>
  <si>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</si>
  <si>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</si>
  <si>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</si>
  <si>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</si>
  <si>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</si>
  <si>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</si>
  <si>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</si>
  <si>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</si>
  <si>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</si>
  <si>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</si>
  <si>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</si>
  <si>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</si>
  <si>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</si>
  <si>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</si>
  <si>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</si>
  <si>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</si>
  <si>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</si>
  <si>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</si>
  <si>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</si>
  <si>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</si>
  <si>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</si>
  <si>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</si>
  <si>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</si>
  <si>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</si>
  <si>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</si>
  <si>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</si>
  <si>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</si>
  <si>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</si>
  <si>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</si>
  <si>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</si>
  <si>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</si>
  <si>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</si>
  <si>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</si>
  <si>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</si>
  <si>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</si>
  <si>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</si>
  <si>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</si>
  <si>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</si>
  <si>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</si>
  <si>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</si>
  <si>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</si>
  <si>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</si>
  <si>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</si>
  <si>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</si>
  <si>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</si>
  <si>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</si>
  <si>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</si>
  <si>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</si>
  <si>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</si>
  <si>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</si>
  <si>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</si>
  <si>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</si>
  <si>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</si>
  <si>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</si>
  <si>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</si>
  <si>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</si>
  <si>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</si>
  <si>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</si>
  <si>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</si>
  <si>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</si>
  <si>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</si>
  <si>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</si>
  <si>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</si>
  <si>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</si>
  <si>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</si>
  <si>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</si>
  <si>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</si>
  <si>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</si>
  <si>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</si>
  <si>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</si>
  <si>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</si>
  <si>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</si>
  <si>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</si>
  <si>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</si>
  <si>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</si>
  <si>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</si>
  <si>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</si>
  <si>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</si>
  <si>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</si>
  <si>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</si>
  <si>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</si>
  <si>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</si>
  <si>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</si>
  <si>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</si>
  <si>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</si>
  <si>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</si>
  <si>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</si>
  <si>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</si>
  <si>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</si>
  <si>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</si>
  <si>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</si>
  <si>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</si>
  <si>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</si>
  <si>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</si>
  <si>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</si>
  <si>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</si>
  <si>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</si>
  <si>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</si>
  <si>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</si>
  <si>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</si>
  <si>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</si>
  <si>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</si>
  <si>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</si>
  <si>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</si>
  <si>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</si>
  <si>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</si>
  <si>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</si>
  <si>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</si>
  <si>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</si>
  <si>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</si>
  <si>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</si>
  <si>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</si>
  <si>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</si>
  <si>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</si>
  <si>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</si>
  <si>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</si>
  <si>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</si>
  <si>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</si>
  <si>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</si>
  <si>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</si>
  <si>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</si>
  <si>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</si>
  <si>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</si>
  <si>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</si>
  <si>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</si>
  <si>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</si>
  <si>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</si>
  <si>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</si>
  <si>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</si>
  <si>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</si>
  <si>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</si>
  <si>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</si>
  <si>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</si>
  <si>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</si>
  <si>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</si>
  <si>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</si>
  <si>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</si>
  <si>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</si>
  <si>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</si>
  <si>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</si>
  <si>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</si>
  <si>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</si>
  <si>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</si>
  <si>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</si>
  <si>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</si>
  <si>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</si>
  <si>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</si>
  <si>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</si>
  <si>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</si>
  <si>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</si>
  <si>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</si>
  <si>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</si>
  <si>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</si>
  <si>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</si>
  <si>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</si>
  <si>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</si>
  <si>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</si>
  <si>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</si>
  <si>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</si>
  <si>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</si>
  <si>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</si>
  <si>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</si>
  <si>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</si>
  <si>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</si>
  <si>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</si>
  <si>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</si>
  <si>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</si>
  <si>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</si>
  <si>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</si>
  <si>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</si>
  <si>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</si>
  <si>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</si>
  <si>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</si>
  <si>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</si>
  <si>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</si>
  <si>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</si>
  <si>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</si>
  <si>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</si>
  <si>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</si>
  <si>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</si>
  <si>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</si>
  <si>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</si>
  <si>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</si>
  <si>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</si>
  <si>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</si>
  <si>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</si>
  <si>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</si>
  <si>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</si>
  <si>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</si>
  <si>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</si>
  <si>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</si>
  <si>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</si>
  <si>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</si>
  <si>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</si>
  <si>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</si>
  <si>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</si>
  <si>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</si>
  <si>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</si>
  <si>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</si>
  <si>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</si>
  <si>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</si>
  <si>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</si>
  <si>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</si>
  <si>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</si>
  <si>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</si>
  <si>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</si>
  <si>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</si>
  <si>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</si>
  <si>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</si>
  <si>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</si>
  <si>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</si>
  <si>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</si>
  <si>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</si>
  <si>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</si>
  <si>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</si>
  <si>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</si>
  <si>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</si>
  <si>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</si>
  <si>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</si>
  <si>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</si>
  <si>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</si>
  <si>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</si>
  <si>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</si>
  <si>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</si>
  <si>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</si>
  <si>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</si>
  <si>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</si>
  <si>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</si>
  <si>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</si>
  <si>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</si>
  <si>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</si>
  <si>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</si>
  <si>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</si>
  <si>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</si>
  <si>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</si>
  <si>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</si>
  <si>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</si>
  <si>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</si>
  <si>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</si>
  <si>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</si>
  <si>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</si>
  <si>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</si>
  <si>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</si>
  <si>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</si>
  <si>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</si>
  <si>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</si>
  <si>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</si>
  <si>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</si>
  <si>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</si>
  <si>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</si>
  <si>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</si>
  <si>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</si>
  <si>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</si>
  <si>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</si>
  <si>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</si>
  <si>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</si>
  <si>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</si>
  <si>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</si>
  <si>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</si>
  <si>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</si>
  <si>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</si>
  <si>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</si>
  <si>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</si>
  <si>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</si>
  <si>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</si>
  <si>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</si>
  <si>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</si>
  <si>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</si>
  <si>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</si>
  <si>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</si>
  <si>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</si>
  <si>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</si>
  <si>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</si>
  <si>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</si>
  <si>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</si>
  <si>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</si>
  <si>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</si>
  <si>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</si>
  <si>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</si>
  <si>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</si>
  <si>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</si>
  <si>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</si>
  <si>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</si>
  <si>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</si>
  <si>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</si>
  <si>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</si>
  <si>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</si>
  <si>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</si>
  <si>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</si>
  <si>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</si>
  <si>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</si>
  <si>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</si>
  <si>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</si>
  <si>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</si>
  <si>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</si>
  <si>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</si>
  <si>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</si>
  <si>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</si>
  <si>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</si>
  <si>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</si>
  <si>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</si>
  <si>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</si>
  <si>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</si>
  <si>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</si>
  <si>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</si>
  <si>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</si>
  <si>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</si>
  <si>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</si>
  <si>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</si>
  <si>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</si>
  <si>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</si>
  <si>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</si>
  <si>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</si>
  <si>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</si>
  <si>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</si>
  <si>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</si>
  <si>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</si>
  <si>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</si>
  <si>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</si>
  <si>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</si>
  <si>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</si>
  <si>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</si>
  <si>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</si>
  <si>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</si>
  <si>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</si>
  <si>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</si>
  <si>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</si>
  <si>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</si>
  <si>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</si>
  <si>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</si>
  <si>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</si>
  <si>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</si>
  <si>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</si>
  <si>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</si>
  <si>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</si>
  <si>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</si>
  <si>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</si>
  <si>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</si>
  <si>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</si>
  <si>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</si>
  <si>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</si>
  <si>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</si>
  <si>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</si>
  <si>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</si>
  <si>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</si>
  <si>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</si>
  <si>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</si>
  <si>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</si>
  <si>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</si>
  <si>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</si>
  <si>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</si>
  <si>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</si>
  <si>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</si>
  <si>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</si>
  <si>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</si>
  <si>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</si>
  <si>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</si>
  <si>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</si>
  <si>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</si>
  <si>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</si>
  <si>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</si>
  <si>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</si>
  <si>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</si>
  <si>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</si>
  <si>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</si>
  <si>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</si>
  <si>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</si>
  <si>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</si>
  <si>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</si>
  <si>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</si>
  <si>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</si>
  <si>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</si>
  <si>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</si>
  <si>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</si>
  <si>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</si>
  <si>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</si>
  <si>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</si>
  <si>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</si>
  <si>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</si>
  <si>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</si>
  <si>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</si>
  <si>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</si>
  <si>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</si>
  <si>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</si>
  <si>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</si>
  <si>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</si>
  <si>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</si>
  <si>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</si>
  <si>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</si>
  <si>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</si>
  <si>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</si>
  <si>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</si>
  <si>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</si>
  <si>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</si>
  <si>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</si>
  <si>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</si>
  <si>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</si>
  <si>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</si>
  <si>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</si>
  <si>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</si>
  <si>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</si>
  <si>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</si>
  <si>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</si>
  <si>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</si>
  <si>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</si>
  <si>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</si>
  <si>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</si>
  <si>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</si>
  <si>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</si>
  <si>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</si>
  <si>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</si>
  <si>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</si>
  <si>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</si>
  <si>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</si>
  <si>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</si>
  <si>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</si>
  <si>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</si>
  <si>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</si>
  <si>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</si>
  <si>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</si>
  <si>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</si>
  <si>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</si>
  <si>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</si>
  <si>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</si>
  <si>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</si>
  <si>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</si>
  <si>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</si>
  <si>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</si>
  <si>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</si>
  <si>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</si>
  <si>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</si>
  <si>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</si>
  <si>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</si>
  <si>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</si>
  <si>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</si>
  <si>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</si>
  <si>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</si>
  <si>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</si>
  <si>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</si>
  <si>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</si>
  <si>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</si>
  <si>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</si>
  <si>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</si>
  <si>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</si>
  <si>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</si>
  <si>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</si>
  <si>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</si>
  <si>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</si>
  <si>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</si>
  <si>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</si>
  <si>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</si>
  <si>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</si>
  <si>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</si>
  <si>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</si>
  <si>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</si>
  <si>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</si>
  <si>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</si>
  <si>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</si>
  <si>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</si>
  <si>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</si>
  <si>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</si>
  <si>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</si>
  <si>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</si>
  <si>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</si>
  <si>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</si>
  <si>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</si>
  <si>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</si>
  <si>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</si>
  <si>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</si>
  <si>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</si>
  <si>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</si>
  <si>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</si>
  <si>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</si>
  <si>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</si>
  <si>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</si>
  <si>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</si>
  <si>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</si>
  <si>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</si>
  <si>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</si>
  <si>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</si>
  <si>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</si>
  <si>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</si>
  <si>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</si>
  <si>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</si>
  <si>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</si>
  <si>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</si>
  <si>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</si>
  <si>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</si>
  <si>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</si>
  <si>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</si>
  <si>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</si>
  <si>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</si>
  <si>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</si>
  <si>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</si>
  <si>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</si>
  <si>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</si>
  <si>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</si>
  <si>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</si>
  <si>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</si>
  <si>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</si>
  <si>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</si>
  <si>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</si>
  <si>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</si>
  <si>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</si>
  <si>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</si>
  <si>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</si>
  <si>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</si>
  <si>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</si>
  <si>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</si>
  <si>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</si>
  <si>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</si>
  <si>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</si>
  <si>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</si>
  <si>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</si>
  <si>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</si>
  <si>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</si>
  <si>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</si>
  <si>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</si>
  <si>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</si>
  <si>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</si>
  <si>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</si>
  <si>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</si>
  <si>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</si>
  <si>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</si>
  <si>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</si>
  <si>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</si>
  <si>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</si>
  <si>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</si>
  <si>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</si>
  <si>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</si>
  <si>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</si>
  <si>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</si>
  <si>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</si>
  <si>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</si>
  <si>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</si>
  <si>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</si>
  <si>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</si>
  <si>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</si>
  <si>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</si>
  <si>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</si>
  <si>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</si>
  <si>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</si>
  <si>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</si>
  <si>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</si>
  <si>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</si>
  <si>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</si>
  <si>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</si>
  <si>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</si>
  <si>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</si>
  <si>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</si>
  <si>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</si>
  <si>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</si>
  <si>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</si>
  <si>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</si>
  <si>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</si>
  <si>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</si>
  <si>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</si>
  <si>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</si>
  <si>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</si>
  <si>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</si>
  <si>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</si>
  <si>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</si>
  <si>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</si>
  <si>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</si>
  <si>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</si>
  <si>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</si>
  <si>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</si>
  <si>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</si>
  <si>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</si>
  <si>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</si>
  <si>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</si>
  <si>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</si>
  <si>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</si>
  <si>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</si>
  <si>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</si>
  <si>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</si>
  <si>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</si>
  <si>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</si>
  <si>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</si>
  <si>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</si>
  <si>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</si>
  <si>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</si>
  <si>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</si>
  <si>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</si>
  <si>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</si>
  <si>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</si>
  <si>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</si>
  <si>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</si>
  <si>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</si>
  <si>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</si>
  <si>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</si>
  <si>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</si>
  <si>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</si>
  <si>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</si>
  <si>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</si>
  <si>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</si>
  <si>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</si>
  <si>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</si>
  <si>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</si>
  <si>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</si>
  <si>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</si>
  <si>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</si>
  <si>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</si>
  <si>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</si>
  <si>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</si>
  <si>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</si>
  <si>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</si>
  <si>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</si>
  <si>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</si>
  <si>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</si>
  <si>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</si>
  <si>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</si>
  <si>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</si>
  <si>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</si>
  <si>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</si>
  <si>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</si>
  <si>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</si>
  <si>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</si>
  <si>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</si>
  <si>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</si>
  <si>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</si>
  <si>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</si>
  <si>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</si>
  <si>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</si>
  <si>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</si>
  <si>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</si>
  <si>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</si>
  <si>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</si>
  <si>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</si>
  <si>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</si>
  <si>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</si>
  <si>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</si>
  <si>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</si>
  <si>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</si>
  <si>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</si>
  <si>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</si>
  <si>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</si>
  <si>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</si>
  <si>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</si>
  <si>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</si>
  <si>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</si>
  <si>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</si>
  <si>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</si>
  <si>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</si>
  <si>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</si>
  <si>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</si>
  <si>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</si>
  <si>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</si>
  <si>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</si>
  <si>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</si>
  <si>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</si>
  <si>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</si>
  <si>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</si>
  <si>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</si>
  <si>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</si>
  <si>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</si>
  <si>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</si>
  <si>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</si>
  <si>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</si>
  <si>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</si>
  <si>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</si>
  <si>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</si>
  <si>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</si>
  <si>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</si>
  <si>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</si>
  <si>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</si>
  <si>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</si>
  <si>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</si>
  <si>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</si>
  <si>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</si>
  <si>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</si>
  <si>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</si>
  <si>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</si>
  <si>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</si>
  <si>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</si>
  <si>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</si>
  <si>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</si>
  <si>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</si>
  <si>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</si>
  <si>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</si>
  <si>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</si>
  <si>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</si>
  <si>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</si>
  <si>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</si>
  <si>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</si>
  <si>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</si>
  <si>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</si>
  <si>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</si>
  <si>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</si>
  <si>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</si>
  <si>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</si>
  <si>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</si>
  <si>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</si>
  <si>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</si>
  <si>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</si>
  <si>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</si>
  <si>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</si>
  <si>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</si>
  <si>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</si>
  <si>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</si>
  <si>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</si>
  <si>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</si>
  <si>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</si>
  <si>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</si>
  <si>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</si>
  <si>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</si>
  <si>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</si>
  <si>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</si>
  <si>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</si>
  <si>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</si>
  <si>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</si>
  <si>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</si>
  <si>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</si>
  <si>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</si>
  <si>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</si>
  <si>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</si>
  <si>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</si>
  <si>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</si>
  <si>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</si>
  <si>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</si>
  <si>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</si>
  <si>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</si>
  <si>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</si>
  <si>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</si>
  <si>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</si>
  <si>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</si>
  <si>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</si>
  <si>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</si>
  <si>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</si>
  <si>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</si>
  <si>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</si>
  <si>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</si>
  <si>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</si>
  <si>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</si>
  <si>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</si>
  <si>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</si>
  <si>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</si>
  <si>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</si>
  <si>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</si>
  <si>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</si>
  <si>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</si>
  <si>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</si>
  <si>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</si>
  <si>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</si>
  <si>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</si>
  <si>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</si>
  <si>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</si>
  <si>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</si>
  <si>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</si>
  <si>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</si>
  <si>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</si>
  <si>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</si>
  <si>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</si>
  <si>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</si>
  <si>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</si>
  <si>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</si>
  <si>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</si>
  <si>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</si>
  <si>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</si>
  <si>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</si>
  <si>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</si>
  <si>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</si>
  <si>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</si>
  <si>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</si>
  <si>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</si>
  <si>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</si>
  <si>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</si>
  <si>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</si>
  <si>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</si>
  <si>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</si>
  <si>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</si>
  <si>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</si>
  <si>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</si>
  <si>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</si>
  <si>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</si>
  <si>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</si>
  <si>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</si>
  <si>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</si>
  <si>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</si>
  <si>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</si>
  <si>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</si>
  <si>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</si>
  <si>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</si>
  <si>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</si>
  <si>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</si>
  <si>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</si>
  <si>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</si>
  <si>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</si>
  <si>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</si>
  <si>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</si>
  <si>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</si>
  <si>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</si>
  <si>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</si>
  <si>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</si>
  <si>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</si>
  <si>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</si>
  <si>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</si>
  <si>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</si>
  <si>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</si>
  <si>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</si>
  <si>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</si>
  <si>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</si>
  <si>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</si>
  <si>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</si>
  <si>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</si>
  <si>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</si>
  <si>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</si>
  <si>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</si>
  <si>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</si>
  <si>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</si>
  <si>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</si>
  <si>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</si>
  <si>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</si>
  <si>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</si>
  <si>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</si>
  <si>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</si>
  <si>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</si>
  <si>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</si>
  <si>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</si>
  <si>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</si>
  <si>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</si>
  <si>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</si>
  <si>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</si>
  <si>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</si>
  <si>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</si>
  <si>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</si>
  <si>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</si>
  <si>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</si>
  <si>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</si>
  <si>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</si>
  <si>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</si>
  <si>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</si>
  <si>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</si>
  <si>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</si>
  <si>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</si>
  <si>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</si>
  <si>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</si>
  <si>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</si>
  <si>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</si>
  <si>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</si>
  <si>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</si>
  <si>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</si>
  <si>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</si>
  <si>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</si>
  <si>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</si>
  <si>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</si>
  <si>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</si>
  <si>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</si>
  <si>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</si>
  <si>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</si>
  <si>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</si>
  <si>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</si>
  <si>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</si>
  <si>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</si>
  <si>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</si>
  <si>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</si>
  <si>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</si>
  <si>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</si>
  <si>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</si>
  <si>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</si>
  <si>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</si>
  <si>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</si>
  <si>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</si>
  <si>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</si>
  <si>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</si>
  <si>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</si>
  <si>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</si>
  <si>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</si>
  <si>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</si>
  <si>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</si>
  <si>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</si>
  <si>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</si>
  <si>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</si>
  <si>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</si>
  <si>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</si>
  <si>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</si>
  <si>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</si>
  <si>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</si>
  <si>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</si>
  <si>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</si>
  <si>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</si>
  <si>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</si>
  <si>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</si>
  <si>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</si>
  <si>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</si>
  <si>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</si>
  <si>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</si>
  <si>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</si>
  <si>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</si>
  <si>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</si>
  <si>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</si>
  <si>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</si>
  <si>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</si>
  <si>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</si>
  <si>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</si>
  <si>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</si>
  <si>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</si>
  <si>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</si>
  <si>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</si>
  <si>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</si>
  <si>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</si>
  <si>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</si>
  <si>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</si>
  <si>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</si>
  <si>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</si>
  <si>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</si>
  <si>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</si>
  <si>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</si>
  <si>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</si>
  <si>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</si>
  <si>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</si>
  <si>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</si>
  <si>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</si>
  <si>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</si>
  <si>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</si>
  <si>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</si>
  <si>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</si>
  <si>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</si>
  <si>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</si>
  <si>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</si>
  <si>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</si>
  <si>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</si>
  <si>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</si>
  <si>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</si>
  <si>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</si>
  <si>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</si>
  <si>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</si>
  <si>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</si>
  <si>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</si>
  <si>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</si>
  <si>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</si>
  <si>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</si>
  <si>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</si>
  <si>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</si>
  <si>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</si>
  <si>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</si>
  <si>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</si>
  <si>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</si>
  <si>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</si>
  <si>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</si>
  <si>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</si>
  <si>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</si>
  <si>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</si>
  <si>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</si>
  <si>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</si>
  <si>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</si>
  <si>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</si>
  <si>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</si>
  <si>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</si>
  <si>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</si>
  <si>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</si>
  <si>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</si>
  <si>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</si>
  <si>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</si>
  <si>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</si>
  <si>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</si>
  <si>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</si>
  <si>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</si>
  <si>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</si>
  <si>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</si>
  <si>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</si>
  <si>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</si>
  <si>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</si>
  <si>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</si>
  <si>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</si>
  <si>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</si>
  <si>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</si>
  <si>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</si>
  <si>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</si>
  <si>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</si>
  <si>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</si>
  <si>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</si>
  <si>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</si>
  <si>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</si>
  <si>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</si>
  <si>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</si>
  <si>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</si>
  <si>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</si>
  <si>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</si>
  <si>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</si>
  <si>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</si>
  <si>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</si>
  <si>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</si>
  <si>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</si>
  <si>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</si>
  <si>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</si>
  <si>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</si>
  <si>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</si>
  <si>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</si>
  <si>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</si>
  <si>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</si>
  <si>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</si>
  <si>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</si>
  <si>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</si>
  <si>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</si>
  <si>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</si>
  <si>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</si>
  <si>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</si>
  <si>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</si>
  <si>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</si>
  <si>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</si>
  <si>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</si>
  <si>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</si>
  <si>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</si>
  <si>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</si>
  <si>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</si>
  <si>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</si>
  <si>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</si>
  <si>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</si>
  <si>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</si>
  <si>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</si>
  <si>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</si>
  <si>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</si>
  <si>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</si>
  <si>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</si>
  <si>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</si>
  <si>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</si>
  <si>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</si>
  <si>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</si>
  <si>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</si>
  <si>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</si>
  <si>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</si>
  <si>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</si>
  <si>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</si>
  <si>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</si>
  <si>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</si>
  <si>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</si>
  <si>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</si>
  <si>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</si>
  <si>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</si>
  <si>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</si>
  <si>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</si>
  <si>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</si>
  <si>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</si>
  <si>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</si>
  <si>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</si>
  <si>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</si>
  <si>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</si>
  <si>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</si>
  <si>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</si>
  <si>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</si>
  <si>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</si>
  <si>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</si>
  <si>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</si>
  <si>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</si>
  <si>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</si>
  <si>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</si>
  <si>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</si>
  <si>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</si>
  <si>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</si>
  <si>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</si>
  <si>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</si>
  <si>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</si>
  <si>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</si>
  <si>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</si>
  <si>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</si>
  <si>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</si>
  <si>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</si>
  <si>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</si>
  <si>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</si>
  <si>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</si>
  <si>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</si>
  <si>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</si>
  <si>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</si>
  <si>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</si>
  <si>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</si>
  <si>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</si>
  <si>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</si>
  <si>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</si>
  <si>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</si>
  <si>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</si>
  <si>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</si>
  <si>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</si>
  <si>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</si>
  <si>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</si>
  <si>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</si>
  <si>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</si>
  <si>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</si>
  <si>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</si>
  <si>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</si>
  <si>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</si>
  <si>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</si>
  <si>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</si>
  <si>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</si>
  <si>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</si>
  <si>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</si>
  <si>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</si>
  <si>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</si>
  <si>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</si>
  <si>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</si>
  <si>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</si>
  <si>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</si>
  <si>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</si>
  <si>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</si>
  <si>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</si>
  <si>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</si>
  <si>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</si>
  <si>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</si>
  <si>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</si>
  <si>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</si>
  <si>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</si>
  <si>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</si>
  <si>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</si>
  <si>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</si>
  <si>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</si>
  <si>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</si>
  <si>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</si>
  <si>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</si>
  <si>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</si>
  <si>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</si>
  <si>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</si>
  <si>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</si>
  <si>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</si>
  <si>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</si>
  <si>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</si>
  <si>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</si>
  <si>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</si>
  <si>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</si>
  <si>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</si>
  <si>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</si>
  <si>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</si>
  <si>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</si>
  <si>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</si>
  <si>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</si>
  <si>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</si>
  <si>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</si>
  <si>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</si>
  <si>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</si>
  <si>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</si>
  <si>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</si>
  <si>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</si>
  <si>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</si>
  <si>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</si>
  <si>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</si>
  <si>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</si>
  <si>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</si>
  <si>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</si>
  <si>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</si>
  <si>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</si>
  <si>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</si>
  <si>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</si>
  <si>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</si>
  <si>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</si>
  <si>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</si>
  <si>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</si>
  <si>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</si>
  <si>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</si>
  <si>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</si>
  <si>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</si>
  <si>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</si>
  <si>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</si>
  <si>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</si>
  <si>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</si>
  <si>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</si>
  <si>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</si>
  <si>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</si>
  <si>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</si>
  <si>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</si>
  <si>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</si>
  <si>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</si>
  <si>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</si>
  <si>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</si>
  <si>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</si>
  <si>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</si>
  <si>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</si>
  <si>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</si>
  <si>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</si>
  <si>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</si>
  <si>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</si>
  <si>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</si>
  <si>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</si>
  <si>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</si>
  <si>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</si>
  <si>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</si>
  <si>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</si>
  <si>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</si>
  <si>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</si>
  <si>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</si>
  <si>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</si>
  <si>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</si>
  <si>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</si>
  <si>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</si>
  <si>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</si>
  <si>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</si>
  <si>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</si>
  <si>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</si>
  <si>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</si>
  <si>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</si>
  <si>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</si>
  <si>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</si>
  <si>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</si>
  <si>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</si>
  <si>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</si>
  <si>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</si>
  <si>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</si>
  <si>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</si>
  <si>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</si>
  <si>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</si>
  <si>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</si>
  <si>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</si>
  <si>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</si>
  <si>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</si>
  <si>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</si>
  <si>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</si>
  <si>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</si>
  <si>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</si>
  <si>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</si>
  <si>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</si>
  <si>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</si>
  <si>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</si>
  <si>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</si>
  <si>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</si>
  <si>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</si>
  <si>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</si>
  <si>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</si>
  <si>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</si>
  <si>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</si>
  <si>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</si>
  <si>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</si>
  <si>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</si>
  <si>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</si>
  <si>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</si>
  <si>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</si>
  <si>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</si>
  <si>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</si>
  <si>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</si>
  <si>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</si>
  <si>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</si>
  <si>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</si>
  <si>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</si>
  <si>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</si>
  <si>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</si>
  <si>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</si>
  <si>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</si>
  <si>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</si>
  <si>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</si>
  <si>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</si>
  <si>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</si>
  <si>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</si>
  <si>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</si>
  <si>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</si>
  <si>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</si>
  <si>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</si>
  <si>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</si>
  <si>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</si>
  <si>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</si>
  <si>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</si>
  <si>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</si>
  <si>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</si>
  <si>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</si>
  <si>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</si>
  <si>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</si>
  <si>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</si>
  <si>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</si>
  <si>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</si>
  <si>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</si>
  <si>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</si>
  <si>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</si>
  <si>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</si>
  <si>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</si>
  <si>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</si>
  <si>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</si>
  <si>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</si>
  <si>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</si>
  <si>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</si>
  <si>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</si>
  <si>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</si>
  <si>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</si>
  <si>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</si>
  <si>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</si>
  <si>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</si>
  <si>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</si>
  <si>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</si>
  <si>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</si>
  <si>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</si>
  <si>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</si>
  <si>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</si>
  <si>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</si>
  <si>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</si>
  <si>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</si>
  <si>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</si>
  <si>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</si>
  <si>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</si>
  <si>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</si>
  <si>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</si>
  <si>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</si>
  <si>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</si>
  <si>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</si>
  <si>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</si>
  <si>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</si>
  <si>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</si>
  <si>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</si>
  <si>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</si>
  <si>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</si>
  <si>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</si>
  <si>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</si>
  <si>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</si>
  <si>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</si>
  <si>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</si>
  <si>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</si>
  <si>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</si>
  <si>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</si>
  <si>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</si>
  <si>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</si>
  <si>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</si>
  <si>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</si>
  <si>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</si>
  <si>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</si>
  <si>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</si>
  <si>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</si>
  <si>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</si>
  <si>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</si>
  <si>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</si>
  <si>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</si>
  <si>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</si>
  <si>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</si>
  <si>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</si>
  <si>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</si>
  <si>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</si>
  <si>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</si>
  <si>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</si>
  <si>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</si>
  <si>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</si>
  <si>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</si>
  <si>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</si>
  <si>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</si>
  <si>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</si>
  <si>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</si>
  <si>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</si>
  <si>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</si>
  <si>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</si>
  <si>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</si>
  <si>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</si>
  <si>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</si>
  <si>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</si>
  <si>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</si>
  <si>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</si>
  <si>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</si>
  <si>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</si>
  <si>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</si>
  <si>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</si>
  <si>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</si>
  <si>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</si>
  <si>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</si>
  <si>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</si>
  <si>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</si>
  <si>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</si>
  <si>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</si>
  <si>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</si>
  <si>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</si>
  <si>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</si>
  <si>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</si>
  <si>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</si>
  <si>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</si>
  <si>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</si>
  <si>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</si>
  <si>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</si>
  <si>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</si>
  <si>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</si>
  <si>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</si>
  <si>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</si>
  <si>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</si>
  <si>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</si>
  <si>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</si>
  <si>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</si>
  <si>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</si>
  <si>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</si>
  <si>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</si>
  <si>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</si>
  <si>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</si>
  <si>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</si>
  <si>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</si>
  <si>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</si>
  <si>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</si>
  <si>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</si>
  <si>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</si>
  <si>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</si>
  <si>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</si>
  <si>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</si>
  <si>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</si>
  <si>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</si>
  <si>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</si>
  <si>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</si>
  <si>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</si>
  <si>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</si>
  <si>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</si>
  <si>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</si>
  <si>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</si>
  <si>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</si>
  <si>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</si>
  <si>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</si>
  <si>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</si>
  <si>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</si>
  <si>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</si>
  <si>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</si>
  <si>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</si>
  <si>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</si>
  <si>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</si>
  <si>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</si>
  <si>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</si>
  <si>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</si>
  <si>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</si>
  <si>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</si>
  <si>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</si>
  <si>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</si>
  <si>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</si>
  <si>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</si>
  <si>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</si>
  <si>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</si>
  <si>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</si>
  <si>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</si>
  <si>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</si>
  <si>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</si>
  <si>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</si>
  <si>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</si>
  <si>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</si>
  <si>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</si>
  <si>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</si>
  <si>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</si>
  <si>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</si>
  <si>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</si>
  <si>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</si>
  <si>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</si>
  <si>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</si>
  <si>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</si>
  <si>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</si>
  <si>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</si>
  <si>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</si>
  <si>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</si>
  <si>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</si>
  <si>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</si>
  <si>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</si>
  <si>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</si>
  <si>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</si>
  <si>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</si>
  <si>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</si>
  <si>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</si>
  <si>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</si>
  <si>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</si>
  <si>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</si>
  <si>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</si>
  <si>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</si>
  <si>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</si>
  <si>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</si>
  <si>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</si>
  <si>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</si>
  <si>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</si>
  <si>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</si>
  <si>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</si>
  <si>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</si>
  <si>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</si>
  <si>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</si>
  <si>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</si>
  <si>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</si>
  <si>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</si>
  <si>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</si>
  <si>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</si>
  <si>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</si>
  <si>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</si>
  <si>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</si>
  <si>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</si>
  <si>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</si>
  <si>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</si>
  <si>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</si>
  <si>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</si>
  <si>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</si>
  <si>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</si>
  <si>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</si>
  <si>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</si>
  <si>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</si>
  <si>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</si>
  <si>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</si>
  <si>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</si>
  <si>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</si>
  <si>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</si>
  <si>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</si>
  <si>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</si>
  <si>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</si>
  <si>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</si>
  <si>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</si>
  <si>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</si>
  <si>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</si>
  <si>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</si>
  <si>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</si>
  <si>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</si>
  <si>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</si>
  <si>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</si>
  <si>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</si>
  <si>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</si>
  <si>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</si>
  <si>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</si>
  <si>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</si>
  <si>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</si>
  <si>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</si>
  <si>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</si>
  <si>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</si>
  <si>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</si>
  <si>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</si>
  <si>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</si>
  <si>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</si>
  <si>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</si>
  <si>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</si>
  <si>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</si>
  <si>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</si>
  <si>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</si>
  <si>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</si>
  <si>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</si>
  <si>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</si>
  <si>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</si>
  <si>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</si>
  <si>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</si>
  <si>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</si>
  <si>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</si>
  <si>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</si>
  <si>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</si>
  <si>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</si>
  <si>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</si>
  <si>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</si>
  <si>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</si>
  <si>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</si>
  <si>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</si>
  <si>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</si>
  <si>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</si>
  <si>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</si>
  <si>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</si>
  <si>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</si>
  <si>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</si>
  <si>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</si>
  <si>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</si>
  <si>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</si>
  <si>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</si>
  <si>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</si>
  <si>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</si>
  <si>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</si>
  <si>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</si>
  <si>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</si>
  <si>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</si>
  <si>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</si>
  <si>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</si>
  <si>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</si>
  <si>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</si>
  <si>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</si>
  <si>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</si>
  <si>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</si>
  <si>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</si>
  <si>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</si>
  <si>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</si>
  <si>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</si>
  <si>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</si>
  <si>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</si>
  <si>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</si>
  <si>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</si>
  <si>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</si>
  <si>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</si>
  <si>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</si>
  <si>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</si>
  <si>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</si>
  <si>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</si>
  <si>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</si>
  <si>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</si>
  <si>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</si>
  <si>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</si>
  <si>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</si>
  <si>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</si>
  <si>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</si>
  <si>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</si>
  <si>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</si>
  <si>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</si>
  <si>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</si>
  <si>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</si>
  <si>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</si>
  <si>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</si>
  <si>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</si>
  <si>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</si>
  <si>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</si>
  <si>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</si>
  <si>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</si>
  <si>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</si>
  <si>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</si>
  <si>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</si>
  <si>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</si>
  <si>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</si>
  <si>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</si>
  <si>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</si>
  <si>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</si>
  <si>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</si>
  <si>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</si>
  <si>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</si>
  <si>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</si>
  <si>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</si>
  <si>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</si>
  <si>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</si>
  <si>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</si>
  <si>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</si>
  <si>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</si>
  <si>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</si>
  <si>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</si>
  <si>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</si>
  <si>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</si>
  <si>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</si>
  <si>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</si>
  <si>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</si>
  <si>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</si>
  <si>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</si>
  <si>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</si>
  <si>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</si>
  <si>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</si>
  <si>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</si>
  <si>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</si>
  <si>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</si>
  <si>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</si>
  <si>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</si>
  <si>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</si>
  <si>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</si>
  <si>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</si>
  <si>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</si>
  <si>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</si>
  <si>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</si>
  <si>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</si>
  <si>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</si>
  <si>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</si>
  <si>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</si>
  <si>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</si>
  <si>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</si>
  <si>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</si>
  <si>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</si>
  <si>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</si>
  <si>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</si>
  <si>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</si>
  <si>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</si>
  <si>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</si>
  <si>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</si>
  <si>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</si>
  <si>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</si>
  <si>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</si>
  <si>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</si>
  <si>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</si>
  <si>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</si>
  <si>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</si>
  <si>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</si>
  <si>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</si>
  <si>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</si>
  <si>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</si>
  <si>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</si>
  <si>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</si>
  <si>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</si>
  <si>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</si>
  <si>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</si>
  <si>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</si>
  <si>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</si>
  <si>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</si>
  <si>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</si>
  <si>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</si>
  <si>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</si>
  <si>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</si>
  <si>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</si>
  <si>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</si>
  <si>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</si>
  <si>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</si>
  <si>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</si>
  <si>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</si>
  <si>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</si>
  <si>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</si>
  <si>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</si>
  <si>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</si>
  <si>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</si>
  <si>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</si>
  <si>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</si>
  <si>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</si>
  <si>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</si>
  <si>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</si>
  <si>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</si>
  <si>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</si>
  <si>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</si>
  <si>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</si>
  <si>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</si>
  <si>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</si>
  <si>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</si>
  <si>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</si>
  <si>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</si>
  <si>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</si>
  <si>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</si>
  <si>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</si>
  <si>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</si>
  <si>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</si>
  <si>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</si>
  <si>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</si>
  <si>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</si>
  <si>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</si>
  <si>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</si>
  <si>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</si>
  <si>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</si>
  <si>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</si>
  <si>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</si>
  <si>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</si>
  <si>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</si>
  <si>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</si>
  <si>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</si>
  <si>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</si>
  <si>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</si>
  <si>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</si>
  <si>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</si>
  <si>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</si>
  <si>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</si>
  <si>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</si>
  <si>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</si>
  <si>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</si>
  <si>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</si>
  <si>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</si>
  <si>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</si>
  <si>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</si>
  <si>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</si>
  <si>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</si>
  <si>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</si>
  <si>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</si>
  <si>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</si>
  <si>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</si>
  <si>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</si>
  <si>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</si>
  <si>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</si>
  <si>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</si>
  <si>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</si>
  <si>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</si>
  <si>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</si>
  <si>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</si>
  <si>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</si>
  <si>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</si>
  <si>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</si>
  <si>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</si>
  <si>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</si>
  <si>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</si>
  <si>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</si>
  <si>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</si>
  <si>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</si>
  <si>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</si>
  <si>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</si>
  <si>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</si>
  <si>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</si>
  <si>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</si>
  <si>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</si>
  <si>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</si>
  <si>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</si>
  <si>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</si>
  <si>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</si>
  <si>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</si>
  <si>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</si>
  <si>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</si>
  <si>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</si>
  <si>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</si>
  <si>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</si>
  <si>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</si>
  <si>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</si>
  <si>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</si>
  <si>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</si>
  <si>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</si>
  <si>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</si>
  <si>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</si>
  <si>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</si>
  <si>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</si>
  <si>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</si>
  <si>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</si>
  <si>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</si>
  <si>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</si>
  <si>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</si>
  <si>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</si>
  <si>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</si>
  <si>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</si>
  <si>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</si>
  <si>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</si>
  <si>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</si>
  <si>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</si>
  <si>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</si>
  <si>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</si>
  <si>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</si>
  <si>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</si>
  <si>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</si>
  <si>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</si>
  <si>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</si>
  <si>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</si>
  <si>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</si>
  <si>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</si>
  <si>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</si>
  <si>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</si>
  <si>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</si>
  <si>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</si>
  <si>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</si>
  <si>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</si>
  <si>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</si>
  <si>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</si>
  <si>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</si>
  <si>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</si>
  <si>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</si>
  <si>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</si>
  <si>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</si>
  <si>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</si>
  <si>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</si>
  <si>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</si>
  <si>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</si>
  <si>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</si>
  <si>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</si>
  <si>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</si>
  <si>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</si>
  <si>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</si>
  <si>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</si>
  <si>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</si>
  <si>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</si>
  <si>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</si>
  <si>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</si>
  <si>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</si>
  <si>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</si>
  <si>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</si>
  <si>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</si>
  <si>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</si>
  <si>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</si>
  <si>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</si>
  <si>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</si>
  <si>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</si>
  <si>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</si>
  <si>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</si>
  <si>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</si>
  <si>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</si>
  <si>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</si>
  <si>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</si>
  <si>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</si>
  <si>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</si>
  <si>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</si>
  <si>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</si>
  <si>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</si>
  <si>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</si>
  <si>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</si>
  <si>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</si>
  <si>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</si>
  <si>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</si>
  <si>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</si>
  <si>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</si>
  <si>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</si>
  <si>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</si>
  <si>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</si>
  <si>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</si>
  <si>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</si>
  <si>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</si>
  <si>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</si>
  <si>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</si>
  <si>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</si>
  <si>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</si>
  <si>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</si>
  <si>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</si>
  <si>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</si>
  <si>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</si>
  <si>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</si>
  <si>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</si>
  <si>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</si>
  <si>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</si>
  <si>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</si>
  <si>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</si>
  <si>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</si>
  <si>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</si>
  <si>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</si>
  <si>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</si>
  <si>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</si>
  <si>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</si>
  <si>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</si>
  <si>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</si>
  <si>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</si>
  <si>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</si>
  <si>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</si>
  <si>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</si>
  <si>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</si>
  <si>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</si>
  <si>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</si>
  <si>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</si>
  <si>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</si>
  <si>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</si>
  <si>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</si>
  <si>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</si>
  <si>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</si>
  <si>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</si>
  <si>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</si>
  <si>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</si>
  <si>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</si>
  <si>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</si>
  <si>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</si>
  <si>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</si>
  <si>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</si>
  <si>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</si>
  <si>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</si>
  <si>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</si>
  <si>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</si>
  <si>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</si>
  <si>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</si>
  <si>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</si>
  <si>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</si>
  <si>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</si>
  <si>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</si>
  <si>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</si>
  <si>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</si>
  <si>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</si>
  <si>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</si>
  <si>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</si>
  <si>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</si>
  <si>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</si>
  <si>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</si>
  <si>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</si>
  <si>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</si>
  <si>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</si>
  <si>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</si>
  <si>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</si>
  <si>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</si>
  <si>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</si>
  <si>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</si>
  <si>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</si>
  <si>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</si>
  <si>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</si>
  <si>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</si>
  <si>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</si>
  <si>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</si>
  <si>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</si>
  <si>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</si>
  <si>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</si>
  <si>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</si>
  <si>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</si>
  <si>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</si>
  <si>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</si>
  <si>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</si>
  <si>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</si>
  <si>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</si>
  <si>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</si>
  <si>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</si>
  <si>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</si>
  <si>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</si>
  <si>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</si>
  <si>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</si>
  <si>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</si>
  <si>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</si>
  <si>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</si>
  <si>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</si>
  <si>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</si>
  <si>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</si>
  <si>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</si>
  <si>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</si>
  <si>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</si>
  <si>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</si>
  <si>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</si>
  <si>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</si>
  <si>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</si>
  <si>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</si>
  <si>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</si>
  <si>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</si>
  <si>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</si>
  <si>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</si>
  <si>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</si>
  <si>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</si>
  <si>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</si>
  <si>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</si>
  <si>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</si>
  <si>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</si>
  <si>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</si>
  <si>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</si>
  <si>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</si>
  <si>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</si>
  <si>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</si>
  <si>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</si>
  <si>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</si>
  <si>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</si>
  <si>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</si>
  <si>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</si>
  <si>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</si>
  <si>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</si>
  <si>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</si>
  <si>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</si>
  <si>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</si>
  <si>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</si>
  <si>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</si>
  <si>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</si>
  <si>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</si>
  <si>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</si>
  <si>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</si>
  <si>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</si>
  <si>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</si>
  <si>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</si>
  <si>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</si>
  <si>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</si>
  <si>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</si>
  <si>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</si>
  <si>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</si>
  <si>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</si>
  <si>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</si>
  <si>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</si>
  <si>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</si>
  <si>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</si>
  <si>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</si>
  <si>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</si>
  <si>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</si>
  <si>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</si>
  <si>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</si>
  <si>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</si>
  <si>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</si>
  <si>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</si>
  <si>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</si>
  <si>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</si>
  <si>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</si>
  <si>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</si>
  <si>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</si>
  <si>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</si>
  <si>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</si>
  <si>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</si>
  <si>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</si>
  <si>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</si>
  <si>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</si>
  <si>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</si>
  <si>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</si>
  <si>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</si>
  <si>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</si>
  <si>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</si>
  <si>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</si>
  <si>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</si>
  <si>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</si>
  <si>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</si>
  <si>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</si>
  <si>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</si>
  <si>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</si>
  <si>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</si>
  <si>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</si>
  <si>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</si>
  <si>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</si>
  <si>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</si>
  <si>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</si>
  <si>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</si>
  <si>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</si>
  <si>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</si>
  <si>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</si>
  <si>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</si>
  <si>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</si>
  <si>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</si>
  <si>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</si>
  <si>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</si>
  <si>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</si>
  <si>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</si>
  <si>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</si>
  <si>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</si>
  <si>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</si>
  <si>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</si>
  <si>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</si>
  <si>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</si>
  <si>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</si>
  <si>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</si>
  <si>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</si>
  <si>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</si>
  <si>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</si>
  <si>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</si>
  <si>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</si>
  <si>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</si>
  <si>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</si>
  <si>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</si>
  <si>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</si>
  <si>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</si>
  <si>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</si>
  <si>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</si>
  <si>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</si>
  <si>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</si>
  <si>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</si>
  <si>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</si>
  <si>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</si>
  <si>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</si>
  <si>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</si>
  <si>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</si>
  <si>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</si>
  <si>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</si>
  <si>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</si>
  <si>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</si>
  <si>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</si>
  <si>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</si>
  <si>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</si>
  <si>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</si>
  <si>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</si>
  <si>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</si>
  <si>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</si>
  <si>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</si>
  <si>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</si>
  <si>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</si>
  <si>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</si>
  <si>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</si>
  <si>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</si>
  <si>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</si>
  <si>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</si>
  <si>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</si>
  <si>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</si>
  <si>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</si>
  <si>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</si>
  <si>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</si>
  <si>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</si>
  <si>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</si>
  <si>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</si>
  <si>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</si>
  <si>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</si>
  <si>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</si>
  <si>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</si>
  <si>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</si>
  <si>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</si>
  <si>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</si>
  <si>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</si>
  <si>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</si>
  <si>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</si>
  <si>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</si>
  <si>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</si>
  <si>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</si>
  <si>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</si>
  <si>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</si>
  <si>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</si>
  <si>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</si>
  <si>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</si>
  <si>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</si>
  <si>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</si>
  <si>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</si>
  <si>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</si>
  <si>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</si>
  <si>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</si>
  <si>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</si>
  <si>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</si>
  <si>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</si>
  <si>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</si>
  <si>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</si>
  <si>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</si>
  <si>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</si>
  <si>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</si>
  <si>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</si>
  <si>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</si>
  <si>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</si>
  <si>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</si>
  <si>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</si>
  <si>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</si>
  <si>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</si>
  <si>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</si>
  <si>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</si>
  <si>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</si>
  <si>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</si>
  <si>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</si>
  <si>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</si>
  <si>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</si>
  <si>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</si>
  <si>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</si>
  <si>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</si>
  <si>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</si>
  <si>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</si>
  <si>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</si>
  <si>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</si>
  <si>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</si>
  <si>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</si>
  <si>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</si>
  <si>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</si>
  <si>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</si>
  <si>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</si>
  <si>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</si>
  <si>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</si>
  <si>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</si>
  <si>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</si>
  <si>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</si>
  <si>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</si>
  <si>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</si>
  <si>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</si>
  <si>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</si>
  <si>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</si>
  <si>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</si>
  <si>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</si>
  <si>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</si>
  <si>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</si>
  <si>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</si>
  <si>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</si>
  <si>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</si>
  <si>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</si>
  <si>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</si>
  <si>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</si>
  <si>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</si>
  <si>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</si>
  <si>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</si>
  <si>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</si>
  <si>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</si>
  <si>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</si>
  <si>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</si>
  <si>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</si>
  <si>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</si>
  <si>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</si>
  <si>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</si>
  <si>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</si>
  <si>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</si>
  <si>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</si>
  <si>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</si>
  <si>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</si>
  <si>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</si>
  <si>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</si>
  <si>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</si>
  <si>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</si>
  <si>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</si>
  <si>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</si>
  <si>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</si>
  <si>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</si>
  <si>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</si>
  <si>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</si>
  <si>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</si>
  <si>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</si>
  <si>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</si>
  <si>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</si>
  <si>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</si>
  <si>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</si>
  <si>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</si>
  <si>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</si>
  <si>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</si>
  <si>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</si>
  <si>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</si>
  <si>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</si>
  <si>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</si>
  <si>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</si>
  <si>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</si>
  <si>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</si>
  <si>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</si>
  <si>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</si>
  <si>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</si>
  <si>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</si>
  <si>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</si>
  <si>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</si>
  <si>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</si>
  <si>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</si>
  <si>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</si>
  <si>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</si>
  <si>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</si>
  <si>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</si>
  <si>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</si>
  <si>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</si>
  <si>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</si>
  <si>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</si>
  <si>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</si>
  <si>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</si>
  <si>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</si>
  <si>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</si>
  <si>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</si>
  <si>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</si>
  <si>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</si>
  <si>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</si>
  <si>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</si>
  <si>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</si>
  <si>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</si>
  <si>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</si>
  <si>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</si>
  <si>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</si>
  <si>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</si>
  <si>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</si>
  <si>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</si>
  <si>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</si>
  <si>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</si>
  <si>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</si>
  <si>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</si>
  <si>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</si>
  <si>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</si>
  <si>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</si>
  <si>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</si>
  <si>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</si>
  <si>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</si>
  <si>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</si>
  <si>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</si>
  <si>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</si>
  <si>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</si>
  <si>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</si>
  <si>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</si>
  <si>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</si>
  <si>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</si>
  <si>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</si>
  <si>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</si>
  <si>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</si>
  <si>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</si>
  <si>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</si>
  <si>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</si>
  <si>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</si>
  <si>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</si>
  <si>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</si>
  <si>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</si>
  <si>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</si>
  <si>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</si>
  <si>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</si>
  <si>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</si>
  <si>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</si>
  <si>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</si>
  <si>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</si>
  <si>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</si>
  <si>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</si>
  <si>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</si>
  <si>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</si>
  <si>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</si>
  <si>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</si>
  <si>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</si>
  <si>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</si>
  <si>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</si>
  <si>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</si>
  <si>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</si>
  <si>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</si>
  <si>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</si>
  <si>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</si>
  <si>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</si>
  <si>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</si>
  <si>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</si>
  <si>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</si>
  <si>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</si>
  <si>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</si>
  <si>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</si>
  <si>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</si>
  <si>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</si>
  <si>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</si>
  <si>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</si>
  <si>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</si>
  <si>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</si>
  <si>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</si>
  <si>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</si>
  <si>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</si>
  <si>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</si>
  <si>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</si>
  <si>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</si>
  <si>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</si>
  <si>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</si>
  <si>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</si>
  <si>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</si>
  <si>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</si>
  <si>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</si>
  <si>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</si>
  <si>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</si>
  <si>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</si>
  <si>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</si>
  <si>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</si>
  <si>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</si>
  <si>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</si>
  <si>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</si>
  <si>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</si>
  <si>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</si>
  <si>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</si>
  <si>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</si>
  <si>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</si>
  <si>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</si>
  <si>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</si>
  <si>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</si>
  <si>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</si>
  <si>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</si>
  <si>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</si>
  <si>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</si>
  <si>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</si>
  <si>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</si>
  <si>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</si>
  <si>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</si>
  <si>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</si>
  <si>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</si>
  <si>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</si>
  <si>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</si>
  <si>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</si>
  <si>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</si>
  <si>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</si>
  <si>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</si>
  <si>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</si>
  <si>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</si>
  <si>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</si>
  <si>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</si>
  <si>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</si>
  <si>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</si>
  <si>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</si>
  <si>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</si>
  <si>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</si>
  <si>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</si>
  <si>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</si>
  <si>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</si>
  <si>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</si>
  <si>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</si>
  <si>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</si>
  <si>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</si>
  <si>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</si>
  <si>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</si>
  <si>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</si>
  <si>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</si>
  <si>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</si>
  <si>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</si>
  <si>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</si>
  <si>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</si>
  <si>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</si>
  <si>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</si>
  <si>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</si>
  <si>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</si>
  <si>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</si>
  <si>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</si>
  <si>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</si>
  <si>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</si>
  <si>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</si>
  <si>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</si>
  <si>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</si>
  <si>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</si>
  <si>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</si>
  <si>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</si>
  <si>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</si>
  <si>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</si>
  <si>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</si>
  <si>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</si>
  <si>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</si>
  <si>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</si>
  <si>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</si>
  <si>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</si>
  <si>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</si>
  <si>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</si>
  <si>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</si>
  <si>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</si>
  <si>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</si>
  <si>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</si>
  <si>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</si>
  <si>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</si>
  <si>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</si>
  <si>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</si>
  <si>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</si>
  <si>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</si>
  <si>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</si>
  <si>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</si>
  <si>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</si>
  <si>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</si>
  <si>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</si>
  <si>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</si>
  <si>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</si>
  <si>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</si>
  <si>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</si>
  <si>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</si>
  <si>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</si>
  <si>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</si>
  <si>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</si>
  <si>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</si>
  <si>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</si>
  <si>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</si>
  <si>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</si>
  <si>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</si>
  <si>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</si>
  <si>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</si>
  <si>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</si>
  <si>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</si>
  <si>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</si>
  <si>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</si>
  <si>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</si>
  <si>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</si>
  <si>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</si>
  <si>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</si>
  <si>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</si>
  <si>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</si>
  <si>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</si>
  <si>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</si>
  <si>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</si>
  <si>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</si>
  <si>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</si>
  <si>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</si>
  <si>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</si>
  <si>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</si>
  <si>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</si>
  <si>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</si>
  <si>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</si>
  <si>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</si>
  <si>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</si>
  <si>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</si>
  <si>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</si>
  <si>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</si>
  <si>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</si>
  <si>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</si>
  <si>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</si>
  <si>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</si>
  <si>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</si>
  <si>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</si>
  <si>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</si>
  <si>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</si>
  <si>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</si>
  <si>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</si>
  <si>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</si>
  <si>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</si>
  <si>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</si>
  <si>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</si>
  <si>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</si>
  <si>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</si>
  <si>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</si>
  <si>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</si>
  <si>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</si>
  <si>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</si>
  <si>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</si>
  <si>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</si>
  <si>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</si>
  <si>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</si>
  <si>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</si>
  <si>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</si>
  <si>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</si>
  <si>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</si>
  <si>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</si>
  <si>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</si>
  <si>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</si>
  <si>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</si>
  <si>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</si>
  <si>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</si>
  <si>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</si>
  <si>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</si>
  <si>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</si>
  <si>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</si>
  <si>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</si>
  <si>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</si>
  <si>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</si>
  <si>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</si>
  <si>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</si>
  <si>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</si>
  <si>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</si>
  <si>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</si>
  <si>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</si>
  <si>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</si>
  <si>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</si>
  <si>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</si>
  <si>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</si>
  <si>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</si>
  <si>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</si>
  <si>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</si>
  <si>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</si>
  <si>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</si>
  <si>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</si>
  <si>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</si>
  <si>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</si>
  <si>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</si>
  <si>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</si>
  <si>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</si>
  <si>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</si>
  <si>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</si>
  <si>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</si>
  <si>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</si>
  <si>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</si>
  <si>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</si>
  <si>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</si>
  <si>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</si>
  <si>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</si>
  <si>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</si>
  <si>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</si>
  <si>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</si>
  <si>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</si>
  <si>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</si>
  <si>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</si>
  <si>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</si>
  <si>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</si>
  <si>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</si>
  <si>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</si>
  <si>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</si>
  <si>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</si>
  <si>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</si>
  <si>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</si>
  <si>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</si>
  <si>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</si>
  <si>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</si>
  <si>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</si>
  <si>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</si>
  <si>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</si>
  <si>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</si>
  <si>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</si>
  <si>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</si>
  <si>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</si>
  <si>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</si>
  <si>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</si>
  <si>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</si>
  <si>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</si>
  <si>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</si>
  <si>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</si>
  <si>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</si>
  <si>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</si>
  <si>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</si>
  <si>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</si>
  <si>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</si>
  <si>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</si>
  <si>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</si>
  <si>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</si>
  <si>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</si>
  <si>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</si>
  <si>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</si>
  <si>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</si>
  <si>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</si>
  <si>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</si>
  <si>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</si>
  <si>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</si>
  <si>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</si>
  <si>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</si>
  <si>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</si>
  <si>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</si>
  <si>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</si>
  <si>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</si>
  <si>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</si>
  <si>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</si>
  <si>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</si>
  <si>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</si>
  <si>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</si>
  <si>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</si>
  <si>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</si>
  <si>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</si>
  <si>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</si>
  <si>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</si>
  <si>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</si>
  <si>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</si>
  <si>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</si>
  <si>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</si>
  <si>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</si>
  <si>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</si>
  <si>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</si>
  <si>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</si>
  <si>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</si>
  <si>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</si>
  <si>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</si>
  <si>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</si>
  <si>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</si>
  <si>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</si>
  <si>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</si>
  <si>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</si>
  <si>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</si>
  <si>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</si>
  <si>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</si>
  <si>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</si>
  <si>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</si>
  <si>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</si>
  <si>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</si>
  <si>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</si>
  <si>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</si>
  <si>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</si>
  <si>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</si>
  <si>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</si>
  <si>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</si>
  <si>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</si>
  <si>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</si>
  <si>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</si>
  <si>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</si>
  <si>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</si>
  <si>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</si>
  <si>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</si>
  <si>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</si>
  <si>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</si>
  <si>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</si>
  <si>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</si>
  <si>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</si>
  <si>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</si>
  <si>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</si>
  <si>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</si>
  <si>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</si>
  <si>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</si>
  <si>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</si>
  <si>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</si>
  <si>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</si>
  <si>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</si>
  <si>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</si>
  <si>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</si>
  <si>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</si>
  <si>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</si>
  <si>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</si>
  <si>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</si>
  <si>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</si>
  <si>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</si>
  <si>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</si>
  <si>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</si>
  <si>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</si>
  <si>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</si>
  <si>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</si>
  <si>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</si>
  <si>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</si>
  <si>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</si>
  <si>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</si>
  <si>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</si>
  <si>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</si>
  <si>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</si>
  <si>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</si>
  <si>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</si>
  <si>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</si>
  <si>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</si>
  <si>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</si>
  <si>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</si>
  <si>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</si>
  <si>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</si>
  <si>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</si>
  <si>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</si>
  <si>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</si>
  <si>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</si>
  <si>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</si>
  <si>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</si>
  <si>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</si>
  <si>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</si>
  <si>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</si>
  <si>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</si>
  <si>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</si>
  <si>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</si>
  <si>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</si>
  <si>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</si>
  <si>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</si>
  <si>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</si>
  <si>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</si>
  <si>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</si>
  <si>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</si>
  <si>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</si>
  <si>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</si>
  <si>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</si>
  <si>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</si>
  <si>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</si>
  <si>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</si>
  <si>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</si>
  <si>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</si>
  <si>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</si>
  <si>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</si>
  <si>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</si>
  <si>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</si>
  <si>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</si>
  <si>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</si>
  <si>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</si>
  <si>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</si>
  <si>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</si>
  <si>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</si>
  <si>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</si>
  <si>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</si>
  <si>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</si>
  <si>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</si>
  <si>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</si>
  <si>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</si>
  <si>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</si>
  <si>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</si>
  <si>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</si>
  <si>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</si>
  <si>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</si>
  <si>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</si>
  <si>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</si>
  <si>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</si>
  <si>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</si>
  <si>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</si>
  <si>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</si>
  <si>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</si>
  <si>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</si>
  <si>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</si>
  <si>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</si>
  <si>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</si>
  <si>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</si>
  <si>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</si>
  <si>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</si>
  <si>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</si>
  <si>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</si>
  <si>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</si>
  <si>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</si>
  <si>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</si>
  <si>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</si>
  <si>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</si>
  <si>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</si>
  <si>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</si>
  <si>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</si>
  <si>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</si>
  <si>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</si>
  <si>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</si>
  <si>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</si>
  <si>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</si>
  <si>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</si>
  <si>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</si>
  <si>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</si>
  <si>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</si>
  <si>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</si>
  <si>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</si>
  <si>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</si>
  <si>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</si>
  <si>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</si>
  <si>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</si>
  <si>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</si>
  <si>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</si>
  <si>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</si>
  <si>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</si>
  <si>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</si>
  <si>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</si>
  <si>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</si>
  <si>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</si>
  <si>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</si>
  <si>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</si>
  <si>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</si>
  <si>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</si>
  <si>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</si>
  <si>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</si>
  <si>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</si>
  <si>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</si>
  <si>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</si>
  <si>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</si>
  <si>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</si>
  <si>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</si>
  <si>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</si>
  <si>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</si>
  <si>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</si>
  <si>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</si>
  <si>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</si>
  <si>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</si>
  <si>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</si>
  <si>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</si>
  <si>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</si>
  <si>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</si>
  <si>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</si>
  <si>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</si>
  <si>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</si>
  <si>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</si>
  <si>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</si>
  <si>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</si>
  <si>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</si>
  <si>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</si>
  <si>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</si>
  <si>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</si>
  <si>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</si>
  <si>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</si>
  <si>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</si>
  <si>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</si>
  <si>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</si>
  <si>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</si>
  <si>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</si>
  <si>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</si>
  <si>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</si>
  <si>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</si>
  <si>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</si>
  <si>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</si>
  <si>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</si>
  <si>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</si>
  <si>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</si>
  <si>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</si>
  <si>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</si>
  <si>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</si>
  <si>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</si>
  <si>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</si>
  <si>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</si>
  <si>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</si>
  <si>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</si>
  <si>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</si>
  <si>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</si>
  <si>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</si>
  <si>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</si>
  <si>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</si>
  <si>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</si>
  <si>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</si>
  <si>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</si>
  <si>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</si>
  <si>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</si>
  <si>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</si>
  <si>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</si>
  <si>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</si>
  <si>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</si>
  <si>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</si>
  <si>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</si>
  <si>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</si>
  <si>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</si>
  <si>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</si>
  <si>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</si>
  <si>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</si>
  <si>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</si>
  <si>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</si>
  <si>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</si>
  <si>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</si>
  <si>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</si>
  <si>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</si>
  <si>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</si>
  <si>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</si>
  <si>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</si>
  <si>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</si>
  <si>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</si>
  <si>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</si>
  <si>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</si>
  <si>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</si>
  <si>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</si>
  <si>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</si>
  <si>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</si>
  <si>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</si>
  <si>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</si>
  <si>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</si>
  <si>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</si>
  <si>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</si>
  <si>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</si>
  <si>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</si>
  <si>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</si>
  <si>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</si>
  <si>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</si>
  <si>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</si>
  <si>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</si>
  <si>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</si>
  <si>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</si>
  <si>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</si>
  <si>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</si>
  <si>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</si>
  <si>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</si>
  <si>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</si>
  <si>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</si>
  <si>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</si>
  <si>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</si>
  <si>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</si>
  <si>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</si>
  <si>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</si>
  <si>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</si>
  <si>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</si>
  <si>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</si>
  <si>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</si>
  <si>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</si>
  <si>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</si>
  <si>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</si>
  <si>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</si>
  <si>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</si>
  <si>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</si>
  <si>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</si>
  <si>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</si>
  <si>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</si>
  <si>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</si>
  <si>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</si>
  <si>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</si>
  <si>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</si>
  <si>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</si>
  <si>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</si>
  <si>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</si>
  <si>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</si>
  <si>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</si>
  <si>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</si>
  <si>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</si>
  <si>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</si>
  <si>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</si>
  <si>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</si>
  <si>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</si>
  <si>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</si>
  <si>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</si>
  <si>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</si>
  <si>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</si>
  <si>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</si>
  <si>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</si>
  <si>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</si>
  <si>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</si>
  <si>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</si>
  <si>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</si>
  <si>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</si>
  <si>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</si>
  <si>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</si>
  <si>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</si>
  <si>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</si>
  <si>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</si>
  <si>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</si>
  <si>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</si>
  <si>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</si>
  <si>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</si>
  <si>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</si>
  <si>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</si>
  <si>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</si>
  <si>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</si>
  <si>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</si>
  <si>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</si>
  <si>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</si>
  <si>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</si>
  <si>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</si>
  <si>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</si>
  <si>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</si>
  <si>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</si>
  <si>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</si>
  <si>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</si>
  <si>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</si>
  <si>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</si>
  <si>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</si>
  <si>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</si>
  <si>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</si>
  <si>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</si>
  <si>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</si>
  <si>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</si>
  <si>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</si>
  <si>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</si>
  <si>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</si>
  <si>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</si>
  <si>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</si>
  <si>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</si>
  <si>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</si>
  <si>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</si>
  <si>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</si>
  <si>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</si>
  <si>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</si>
  <si>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</si>
  <si>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</si>
  <si>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</si>
  <si>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</si>
  <si>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</si>
  <si>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</si>
  <si>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</si>
  <si>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</si>
  <si>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</si>
  <si>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</si>
  <si>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</si>
  <si>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</si>
  <si>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</si>
  <si>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</si>
  <si>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</si>
  <si>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</si>
  <si>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</si>
  <si>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</si>
  <si>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</si>
  <si>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</si>
  <si>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</si>
  <si>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</si>
  <si>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</si>
  <si>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</si>
  <si>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</si>
  <si>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</si>
  <si>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</si>
  <si>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</si>
  <si>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</si>
  <si>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</si>
  <si>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</si>
  <si>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</si>
  <si>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</si>
  <si>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</si>
  <si>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</si>
  <si>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</si>
  <si>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</si>
  <si>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</si>
  <si>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</si>
  <si>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</si>
  <si>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</si>
  <si>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</si>
  <si>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</si>
  <si>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</si>
  <si>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</si>
  <si>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</si>
  <si>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</si>
  <si>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</si>
  <si>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</si>
  <si>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</si>
  <si>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</si>
  <si>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</si>
  <si>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</si>
  <si>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</si>
  <si>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</si>
  <si>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</si>
  <si>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</si>
  <si>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</si>
  <si>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</si>
  <si>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</si>
  <si>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</si>
  <si>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</si>
  <si>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</si>
  <si>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</si>
  <si>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</si>
  <si>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</si>
  <si>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</si>
  <si>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</si>
  <si>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</si>
  <si>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</si>
  <si>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</si>
  <si>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</si>
  <si>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</si>
  <si>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</si>
  <si>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</si>
  <si>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</si>
  <si>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</si>
  <si>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</si>
  <si>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</si>
  <si>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</si>
  <si>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</si>
  <si>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</si>
  <si>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</si>
  <si>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</si>
  <si>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</si>
  <si>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</si>
  <si>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</si>
  <si>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</si>
  <si>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</si>
  <si>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</si>
  <si>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</si>
  <si>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</si>
  <si>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</si>
  <si>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</si>
  <si>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</si>
  <si>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</si>
  <si>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</si>
  <si>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</si>
  <si>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</si>
  <si>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</si>
  <si>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</si>
  <si>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</si>
  <si>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</si>
  <si>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</si>
  <si>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</si>
  <si>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</si>
  <si>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</si>
  <si>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</si>
  <si>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</si>
  <si>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</si>
  <si>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</si>
  <si>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</si>
  <si>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</si>
  <si>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</si>
  <si>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</si>
  <si>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</si>
  <si>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</si>
  <si>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</si>
  <si>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</si>
  <si>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</si>
  <si>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</si>
  <si>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</si>
  <si>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</si>
  <si>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</si>
  <si>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</si>
  <si>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</si>
  <si>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</si>
  <si>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</si>
  <si>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</si>
  <si>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</si>
  <si>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</si>
  <si>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</si>
  <si>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</si>
  <si>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</si>
  <si>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</si>
  <si>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</si>
  <si>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</si>
  <si>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</si>
  <si>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</si>
  <si>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</si>
  <si>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</si>
  <si>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</si>
  <si>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</si>
  <si>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</si>
  <si>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</si>
  <si>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</si>
  <si>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</si>
  <si>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</si>
  <si>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</si>
  <si>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</si>
  <si>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</si>
  <si>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</si>
  <si>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</si>
  <si>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</si>
  <si>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</si>
  <si>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</si>
  <si>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</si>
  <si>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</si>
  <si>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</si>
  <si>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</si>
  <si>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</si>
  <si>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</si>
  <si>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</si>
  <si>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</si>
  <si>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</si>
  <si>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</si>
  <si>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</si>
  <si>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</si>
  <si>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</si>
  <si>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</si>
  <si>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</si>
  <si>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</si>
  <si>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</si>
  <si>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</si>
  <si>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</si>
  <si>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</si>
  <si>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</si>
  <si>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</si>
  <si>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</si>
  <si>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</si>
  <si>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</si>
  <si>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</si>
  <si>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</si>
  <si>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</si>
  <si>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</si>
  <si>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</si>
  <si>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</si>
  <si>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</si>
  <si>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</si>
  <si>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</si>
  <si>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</si>
  <si>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</si>
  <si>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</si>
  <si>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</si>
  <si>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</si>
  <si>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</si>
  <si>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</si>
  <si>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</si>
  <si>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</si>
  <si>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</si>
  <si>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</si>
  <si>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</si>
  <si>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</si>
  <si>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</si>
  <si>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</si>
  <si>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</si>
  <si>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</si>
  <si>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</si>
  <si>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</si>
  <si>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</si>
  <si>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</si>
  <si>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</si>
  <si>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</si>
  <si>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</si>
  <si>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</si>
  <si>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</si>
  <si>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</si>
  <si>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</si>
  <si>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</si>
  <si>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</si>
  <si>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</si>
  <si>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</si>
  <si>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</si>
  <si>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</si>
  <si>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</si>
  <si>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</si>
  <si>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</si>
  <si>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</si>
  <si>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</si>
  <si>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</si>
  <si>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</si>
  <si>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</si>
  <si>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</si>
  <si>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</si>
  <si>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</si>
  <si>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</si>
  <si>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</si>
  <si>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</si>
  <si>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</si>
  <si>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</si>
  <si>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</si>
  <si>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</si>
  <si>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</si>
  <si>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</si>
  <si>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</si>
  <si>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</si>
  <si>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</si>
  <si>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</si>
  <si>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</si>
  <si>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</si>
  <si>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</si>
  <si>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</si>
  <si>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</si>
  <si>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</si>
  <si>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</si>
  <si>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</si>
  <si>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</si>
  <si>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</si>
  <si>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</si>
  <si>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</si>
  <si>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</si>
  <si>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</si>
  <si>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</si>
  <si>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</si>
  <si>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</si>
  <si>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</si>
  <si>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</si>
  <si>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</si>
  <si>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</si>
  <si>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</si>
  <si>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</si>
  <si>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</si>
  <si>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</si>
  <si>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</si>
  <si>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</si>
  <si>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</si>
  <si>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</si>
  <si>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</si>
  <si>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</si>
  <si>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</si>
  <si>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</si>
  <si>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</si>
  <si>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</si>
  <si>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</si>
  <si>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</si>
  <si>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</si>
  <si>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</si>
  <si>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</si>
  <si>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</si>
  <si>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</si>
  <si>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</si>
  <si>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</si>
  <si>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</si>
  <si>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</si>
  <si>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</si>
  <si>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</si>
  <si>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</si>
  <si>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</si>
  <si>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</si>
  <si>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</si>
  <si>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</si>
  <si>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</si>
  <si>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</si>
  <si>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</si>
  <si>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</si>
  <si>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</si>
  <si>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</si>
  <si>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</si>
  <si>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</si>
  <si>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</si>
  <si>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</si>
  <si>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</si>
  <si>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</si>
  <si>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</si>
  <si>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</si>
  <si>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</si>
  <si>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</si>
  <si>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</si>
  <si>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</si>
  <si>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</si>
  <si>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</si>
  <si>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</si>
  <si>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</si>
  <si>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</si>
  <si>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</si>
  <si>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</si>
  <si>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</si>
  <si>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</si>
  <si>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</si>
  <si>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</si>
  <si>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</si>
  <si>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</si>
  <si>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</si>
  <si>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</si>
  <si>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</si>
  <si>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</si>
  <si>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</si>
  <si>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</si>
  <si>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</si>
  <si>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</si>
  <si>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</si>
  <si>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</si>
  <si>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</si>
  <si>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</si>
  <si>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</si>
  <si>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</si>
  <si>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</si>
  <si>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</si>
  <si>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</si>
  <si>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</si>
  <si>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</si>
  <si>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</si>
  <si>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</si>
  <si>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</si>
  <si>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</si>
  <si>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</si>
  <si>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</si>
  <si>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</si>
  <si>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</si>
  <si>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</si>
  <si>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</si>
  <si>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</si>
  <si>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</si>
  <si>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</si>
  <si>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</si>
  <si>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</si>
  <si>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</si>
  <si>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</si>
  <si>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</si>
  <si>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</si>
  <si>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</si>
  <si>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</si>
  <si>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</si>
  <si>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</si>
  <si>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</si>
  <si>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</si>
  <si>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</si>
  <si>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</si>
  <si>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</si>
  <si>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</si>
  <si>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</si>
  <si>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</si>
  <si>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</si>
  <si>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</si>
  <si>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</si>
  <si>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</si>
  <si>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</si>
  <si>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</si>
  <si>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</si>
  <si>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</si>
  <si>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</si>
  <si>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</si>
  <si>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</si>
  <si>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</si>
  <si>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</si>
  <si>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</si>
  <si>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</si>
  <si>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</si>
  <si>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</si>
  <si>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</si>
  <si>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</si>
  <si>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</si>
  <si>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</si>
  <si>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</si>
  <si>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</si>
  <si>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</si>
  <si>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</si>
  <si>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</si>
  <si>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</si>
  <si>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</si>
  <si>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</si>
  <si>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</si>
  <si>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</si>
  <si>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</si>
  <si>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</si>
  <si>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</si>
  <si>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</si>
  <si>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</si>
  <si>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</si>
  <si>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</si>
  <si>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</si>
  <si>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</si>
  <si>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</si>
  <si>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</si>
  <si>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</si>
  <si>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</si>
  <si>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</si>
  <si>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</si>
  <si>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</si>
  <si>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</si>
  <si>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</si>
  <si>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</si>
  <si>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</si>
  <si>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</si>
  <si>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</si>
  <si>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</si>
  <si>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</si>
  <si>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</si>
  <si>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</si>
  <si>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</si>
  <si>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</si>
  <si>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</si>
  <si>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</si>
  <si>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</si>
  <si>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</si>
  <si>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</si>
  <si>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</si>
  <si>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</si>
  <si>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</si>
  <si>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</si>
  <si>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</si>
  <si>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</si>
  <si>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</si>
  <si>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</si>
  <si>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</si>
  <si>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</si>
  <si>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</si>
  <si>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</si>
  <si>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</si>
  <si>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</si>
  <si>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</si>
  <si>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</si>
  <si>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</si>
  <si>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</si>
  <si>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</si>
  <si>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</si>
  <si>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</si>
  <si>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</si>
  <si>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</si>
  <si>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</si>
  <si>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</si>
  <si>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</si>
  <si>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</si>
  <si>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</si>
  <si>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</si>
  <si>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</si>
  <si>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</si>
  <si>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</si>
  <si>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</si>
  <si>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</si>
  <si>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</si>
  <si>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</si>
  <si>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</si>
  <si>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</si>
  <si>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</si>
  <si>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</si>
  <si>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</si>
  <si>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</si>
  <si>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</si>
  <si>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</si>
  <si>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</si>
  <si>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</si>
  <si>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</si>
  <si>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</si>
  <si>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</si>
  <si>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</si>
  <si>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</si>
  <si>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</si>
  <si>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</si>
  <si>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</si>
  <si>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</si>
  <si>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</si>
  <si>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</si>
  <si>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</si>
  <si>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</si>
  <si>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</si>
  <si>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</si>
  <si>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</si>
  <si>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</si>
  <si>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</si>
  <si>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</si>
  <si>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</si>
  <si>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</si>
  <si>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</si>
  <si>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</si>
  <si>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</si>
  <si>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</si>
  <si>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</si>
  <si>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</si>
  <si>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</si>
  <si>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</si>
  <si>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</si>
  <si>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</si>
  <si>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</si>
  <si>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</si>
  <si>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</si>
  <si>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</si>
  <si>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</si>
  <si>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</si>
  <si>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</si>
  <si>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</si>
  <si>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</si>
  <si>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</si>
  <si>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</si>
  <si>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</si>
  <si>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</si>
  <si>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</si>
  <si>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</si>
  <si>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</si>
  <si>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</si>
  <si>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</si>
  <si>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</si>
  <si>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</si>
  <si>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</si>
  <si>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</si>
  <si>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</si>
  <si>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</si>
  <si>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</si>
  <si>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</si>
  <si>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</si>
  <si>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</si>
  <si>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</si>
  <si>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</si>
  <si>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</si>
  <si>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</si>
  <si>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</si>
  <si>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</si>
  <si>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</si>
  <si>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</si>
  <si>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</si>
  <si>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</si>
  <si>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</si>
  <si>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</si>
  <si>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</si>
  <si>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</si>
  <si>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</si>
  <si>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</si>
  <si>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</si>
  <si>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</si>
  <si>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</si>
  <si>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</si>
  <si>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</si>
  <si>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</si>
  <si>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</si>
  <si>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</si>
  <si>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</si>
  <si>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</si>
  <si>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</si>
  <si>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</si>
  <si>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</si>
  <si>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</si>
  <si>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</si>
  <si>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</si>
  <si>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</si>
  <si>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</si>
  <si>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</si>
  <si>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</si>
  <si>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</si>
  <si>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</si>
  <si>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</si>
  <si>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</si>
  <si>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</si>
  <si>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</si>
  <si>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</si>
  <si>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</si>
  <si>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</si>
  <si>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</si>
  <si>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</si>
  <si>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</si>
  <si>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</si>
  <si>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</si>
  <si>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</si>
  <si>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</si>
  <si>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</si>
  <si>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</si>
  <si>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</si>
  <si>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</si>
  <si>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</si>
  <si>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</si>
  <si>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</si>
  <si>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</si>
  <si>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</si>
  <si>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</si>
  <si>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</si>
  <si>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</si>
  <si>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</si>
  <si>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</si>
  <si>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</si>
  <si>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</si>
  <si>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</si>
  <si>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</si>
  <si>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</si>
  <si>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</si>
  <si>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</si>
  <si>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</si>
  <si>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</si>
  <si>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</si>
  <si>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</si>
  <si>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</si>
  <si>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</si>
  <si>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</si>
  <si>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</si>
  <si>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</si>
  <si>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</si>
  <si>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</si>
  <si>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</si>
  <si>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</si>
  <si>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</si>
  <si>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</si>
  <si>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</si>
  <si>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</si>
  <si>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</si>
  <si>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</si>
  <si>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</si>
  <si>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</si>
  <si>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</si>
  <si>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</si>
  <si>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</si>
  <si>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</si>
  <si>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</si>
  <si>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</si>
  <si>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</si>
  <si>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</si>
  <si>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</si>
  <si>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</si>
  <si>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</si>
  <si>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</si>
  <si>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</si>
  <si>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</si>
  <si>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</si>
  <si>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</si>
  <si>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</si>
  <si>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</si>
  <si>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</si>
  <si>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</si>
  <si>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</si>
  <si>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</si>
  <si>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</si>
  <si>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</si>
  <si>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</si>
  <si>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</si>
  <si>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</si>
  <si>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</si>
  <si>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</si>
  <si>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</si>
  <si>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</si>
  <si>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</si>
  <si>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</si>
  <si>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</si>
  <si>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</si>
  <si>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</si>
  <si>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</si>
  <si>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</si>
  <si>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</si>
  <si>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</si>
  <si>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</si>
  <si>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</si>
  <si>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</si>
  <si>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</si>
  <si>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</si>
  <si>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</si>
  <si>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</si>
  <si>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</si>
  <si>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</si>
  <si>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</si>
  <si>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</si>
  <si>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</si>
  <si>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</si>
  <si>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</si>
  <si>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</si>
  <si>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</si>
  <si>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</si>
  <si>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</si>
  <si>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</si>
  <si>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</si>
  <si>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</si>
  <si>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</si>
  <si>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</si>
  <si>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</si>
  <si>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</si>
  <si>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</si>
  <si>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</si>
  <si>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</si>
  <si>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</si>
  <si>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</si>
  <si>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</si>
  <si>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</si>
  <si>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</si>
  <si>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</si>
  <si>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</si>
  <si>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</si>
  <si>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</si>
  <si>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</si>
  <si>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</si>
  <si>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</si>
  <si>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</si>
  <si>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</si>
  <si>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</si>
  <si>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</si>
  <si>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</si>
  <si>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</si>
  <si>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</si>
  <si>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</si>
  <si>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</si>
  <si>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</si>
  <si>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</si>
  <si>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</si>
  <si>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</si>
  <si>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</si>
  <si>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</si>
  <si>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</si>
  <si>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</si>
  <si>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</si>
  <si>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</si>
  <si>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</si>
  <si>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</si>
  <si>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</si>
  <si>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</si>
  <si>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</si>
  <si>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</si>
  <si>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</si>
  <si>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</si>
  <si>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</si>
  <si>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</si>
  <si>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</si>
  <si>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</si>
  <si>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</si>
  <si>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</si>
  <si>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</si>
  <si>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</si>
  <si>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</si>
  <si>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</si>
  <si>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</si>
  <si>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</si>
  <si>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</si>
  <si>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</si>
  <si>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</si>
  <si>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</si>
  <si>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</si>
  <si>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</si>
  <si>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</si>
  <si>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</si>
  <si>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</si>
  <si>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</si>
  <si>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</si>
  <si>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</si>
  <si>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</si>
  <si>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</si>
  <si>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</si>
  <si>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</si>
  <si>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</si>
  <si>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</si>
  <si>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</si>
  <si>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</si>
  <si>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</si>
  <si>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</si>
  <si>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</si>
  <si>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</si>
  <si>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</si>
  <si>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</si>
  <si>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</si>
  <si>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</si>
  <si>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</si>
  <si>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</si>
  <si>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</si>
  <si>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</si>
  <si>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</si>
  <si>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</si>
  <si>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</si>
  <si>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</si>
  <si>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</si>
  <si>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</si>
  <si>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</si>
  <si>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</si>
  <si>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</si>
  <si>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</si>
  <si>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</si>
  <si>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</si>
  <si>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</si>
  <si>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</si>
  <si>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</si>
  <si>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</si>
  <si>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</si>
  <si>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</si>
  <si>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</si>
  <si>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</si>
  <si>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</si>
  <si>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</si>
  <si>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</si>
  <si>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</si>
  <si>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</si>
  <si>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</si>
  <si>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</si>
  <si>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</si>
  <si>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</si>
  <si>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</si>
  <si>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</si>
  <si>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</si>
  <si>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</si>
  <si>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</si>
  <si>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</si>
  <si>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</si>
  <si>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</si>
  <si>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</si>
  <si>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</si>
  <si>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</si>
  <si>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</si>
  <si>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</si>
  <si>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</si>
  <si>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</si>
  <si>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</si>
  <si>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</si>
  <si>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</si>
  <si>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</si>
  <si>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</si>
  <si>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</si>
  <si>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</si>
  <si>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</si>
  <si>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</si>
  <si>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</si>
  <si>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</si>
  <si>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</si>
  <si>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</si>
  <si>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</si>
  <si>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</si>
  <si>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</si>
  <si>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</si>
  <si>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</si>
  <si>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</si>
  <si>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</si>
  <si>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</si>
  <si>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</si>
  <si>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</si>
  <si>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</si>
  <si>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</si>
  <si>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</si>
  <si>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</si>
  <si>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</si>
  <si>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</si>
  <si>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</si>
  <si>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</si>
  <si>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</si>
  <si>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</si>
  <si>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</si>
  <si>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</si>
  <si>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</si>
  <si>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</si>
  <si>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</si>
  <si>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</si>
  <si>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</si>
  <si>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</si>
  <si>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</si>
  <si>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</si>
  <si>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</si>
  <si>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</si>
  <si>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</si>
  <si>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</si>
  <si>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</si>
  <si>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</si>
  <si>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</si>
  <si>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</si>
  <si>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</si>
  <si>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</si>
  <si>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</si>
  <si>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</si>
  <si>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</si>
  <si>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</si>
  <si>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</si>
  <si>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</si>
  <si>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</si>
  <si>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</si>
  <si>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</si>
  <si>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</si>
  <si>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</si>
  <si>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</si>
  <si>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</si>
  <si>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</si>
  <si>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</si>
  <si>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</si>
  <si>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</si>
  <si>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</si>
  <si>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</si>
  <si>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</si>
  <si>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</si>
  <si>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</si>
  <si>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</si>
  <si>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</si>
  <si>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</si>
  <si>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</si>
  <si>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</si>
  <si>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</si>
  <si>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</si>
  <si>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</si>
  <si>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</si>
  <si>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</si>
  <si>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</si>
  <si>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</si>
  <si>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</si>
  <si>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</si>
  <si>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</si>
  <si>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</si>
  <si>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</si>
  <si>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</si>
  <si>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</si>
  <si>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</si>
  <si>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</si>
  <si>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</si>
  <si>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</si>
  <si>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</si>
  <si>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</si>
  <si>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</si>
  <si>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</si>
  <si>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</si>
  <si>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</si>
  <si>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</si>
  <si>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</si>
  <si>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</si>
  <si>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</si>
  <si>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</si>
  <si>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</si>
  <si>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</si>
  <si>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</si>
  <si>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</si>
  <si>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</si>
  <si>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</si>
  <si>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</si>
  <si>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</si>
  <si>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</si>
  <si>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</si>
  <si>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</si>
  <si>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</si>
  <si>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</si>
  <si>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</si>
  <si>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</si>
  <si>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</si>
  <si>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</si>
  <si>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</si>
  <si>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</si>
  <si>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</si>
  <si>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</si>
  <si>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</si>
  <si>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</si>
  <si>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</si>
  <si>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</si>
  <si>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</si>
  <si>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</si>
  <si>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</si>
  <si>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</si>
  <si>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</si>
  <si>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</si>
  <si>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</si>
  <si>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</si>
  <si>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</si>
  <si>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</si>
  <si>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</si>
  <si>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</si>
  <si>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</si>
  <si>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</si>
  <si>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</si>
  <si>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</si>
  <si>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</si>
  <si>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</si>
  <si>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</si>
  <si>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</si>
  <si>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</si>
  <si>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</si>
  <si>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</si>
  <si>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</si>
  <si>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</si>
  <si>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</si>
  <si>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</si>
  <si>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</si>
  <si>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</si>
  <si>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</si>
  <si>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</si>
  <si>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</si>
  <si>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</si>
  <si>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</si>
  <si>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</si>
  <si>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</si>
  <si>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</si>
  <si>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</si>
  <si>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</si>
  <si>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</si>
  <si>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</si>
  <si>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</si>
  <si>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</si>
  <si>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</si>
  <si>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</si>
  <si>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</si>
  <si>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</si>
  <si>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</si>
  <si>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</si>
  <si>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</si>
  <si>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</si>
  <si>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</si>
  <si>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</si>
  <si>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</si>
  <si>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</si>
  <si>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</si>
  <si>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</si>
  <si>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</si>
  <si>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</si>
  <si>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</si>
  <si>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</si>
  <si>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</si>
  <si>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</si>
  <si>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</si>
  <si>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</si>
  <si>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</si>
  <si>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</si>
  <si>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</si>
  <si>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</si>
  <si>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</si>
  <si>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</si>
  <si>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</si>
  <si>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</si>
  <si>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</si>
  <si>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</si>
  <si>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</si>
  <si>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</si>
  <si>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</si>
  <si>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</si>
  <si>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</si>
  <si>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</si>
  <si>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</si>
  <si>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</si>
  <si>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</si>
  <si>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</si>
  <si>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</si>
  <si>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</si>
  <si>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</si>
  <si>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</si>
  <si>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</si>
  <si>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</si>
  <si>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</si>
  <si>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</si>
  <si>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</si>
  <si>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</si>
  <si>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</si>
  <si>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</si>
  <si>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</si>
  <si>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</si>
  <si>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</si>
  <si>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</si>
  <si>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</si>
  <si>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</si>
  <si>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</si>
  <si>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</si>
  <si>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</si>
  <si>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</si>
  <si>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</si>
  <si>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</si>
  <si>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</si>
  <si>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</si>
  <si>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</si>
  <si>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</si>
  <si>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</si>
  <si>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</si>
  <si>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</si>
  <si>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</si>
  <si>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</si>
  <si>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</si>
  <si>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</si>
  <si>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</si>
  <si>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</si>
  <si>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</si>
  <si>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</si>
  <si>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</si>
  <si>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</si>
  <si>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</si>
  <si>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</si>
  <si>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</si>
  <si>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</si>
  <si>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</si>
  <si>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</si>
  <si>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</si>
  <si>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</si>
  <si>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</si>
  <si>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</si>
  <si>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</si>
  <si>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</si>
  <si>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</si>
  <si>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</si>
  <si>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</si>
  <si>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</si>
  <si>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</si>
  <si>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</si>
  <si>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</si>
  <si>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</si>
  <si>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</si>
  <si>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</si>
  <si>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</si>
  <si>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</si>
  <si>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</si>
  <si>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</si>
  <si>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</si>
  <si>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</si>
  <si>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</si>
  <si>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</si>
  <si>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</si>
  <si>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</si>
  <si>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</si>
  <si>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</si>
  <si>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</si>
  <si>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</si>
  <si>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</si>
  <si>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</si>
  <si>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</si>
  <si>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</si>
  <si>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</si>
  <si>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</si>
  <si>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</si>
  <si>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</si>
  <si>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</si>
  <si>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</si>
  <si>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</si>
  <si>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</si>
  <si>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</si>
  <si>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</si>
  <si>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</si>
  <si>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</si>
  <si>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</si>
  <si>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</si>
  <si>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</si>
  <si>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</si>
  <si>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</si>
  <si>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</si>
  <si>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</si>
  <si>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</si>
  <si>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</si>
  <si>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</si>
  <si>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</si>
  <si>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</si>
  <si>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</si>
  <si>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</si>
  <si>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</si>
  <si>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</si>
  <si>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</si>
  <si>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</si>
  <si>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</si>
  <si>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</si>
  <si>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</si>
  <si>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</si>
  <si>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</si>
  <si>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</si>
  <si>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</si>
  <si>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</si>
  <si>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</si>
  <si>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</si>
  <si>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</si>
  <si>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</si>
  <si>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</si>
  <si>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</si>
  <si>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</si>
  <si>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</si>
  <si>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</si>
  <si>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</si>
  <si>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</si>
  <si>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</si>
  <si>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</si>
  <si>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</si>
  <si>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</si>
  <si>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</si>
  <si>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</si>
  <si>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</si>
  <si>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</si>
  <si>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</si>
  <si>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</si>
  <si>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</si>
  <si>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</si>
  <si>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</si>
  <si>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</si>
  <si>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</si>
  <si>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</si>
  <si>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</si>
  <si>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</si>
  <si>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</si>
  <si>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</si>
  <si>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</si>
  <si>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</si>
  <si>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</si>
  <si>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</si>
  <si>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</si>
  <si>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</si>
  <si>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</si>
  <si>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</si>
  <si>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</si>
  <si>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</si>
  <si>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</si>
  <si>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</si>
  <si>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</si>
  <si>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</si>
  <si>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</si>
  <si>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</si>
  <si>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</si>
  <si>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</si>
  <si>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</si>
  <si>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</si>
  <si>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</si>
  <si>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</si>
  <si>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</si>
  <si>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</si>
  <si>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</si>
  <si>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</si>
  <si>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</si>
  <si>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</si>
  <si>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</si>
  <si>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</si>
  <si>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</si>
  <si>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</si>
  <si>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</si>
  <si>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</si>
  <si>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</si>
  <si>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</si>
  <si>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</si>
  <si>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</si>
  <si>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</si>
  <si>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</si>
  <si>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</si>
  <si>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</si>
  <si>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</si>
  <si>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</si>
  <si>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</si>
  <si>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</si>
  <si>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</si>
  <si>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</si>
  <si>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</si>
  <si>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</si>
  <si>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</si>
  <si>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</si>
  <si>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</si>
  <si>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</si>
  <si>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</si>
  <si>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</si>
  <si>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</si>
  <si>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</si>
  <si>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</si>
  <si>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</si>
  <si>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</si>
  <si>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</si>
  <si>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</si>
  <si>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</si>
  <si>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</si>
  <si>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</si>
  <si>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</si>
  <si>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</si>
  <si>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</si>
  <si>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</si>
  <si>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</si>
  <si>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</si>
  <si>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</si>
  <si>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</si>
  <si>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</si>
  <si>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</si>
  <si>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</si>
  <si>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</si>
  <si>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</si>
  <si>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</si>
  <si>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</si>
  <si>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</si>
  <si>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</si>
  <si>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</si>
  <si>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</si>
  <si>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</si>
  <si>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</si>
  <si>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</si>
  <si>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</si>
  <si>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</si>
  <si>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</si>
  <si>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</si>
  <si>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</si>
  <si>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</si>
  <si>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</si>
  <si>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</si>
  <si>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</si>
  <si>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</si>
  <si>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</si>
  <si>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</si>
  <si>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</si>
  <si>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</si>
  <si>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</si>
  <si>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</si>
  <si>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</si>
  <si>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</si>
  <si>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</si>
  <si>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</si>
  <si>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</si>
  <si>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</si>
  <si>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</si>
  <si>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</si>
  <si>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</si>
  <si>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</si>
  <si>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</si>
  <si>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</si>
  <si>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</si>
  <si>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</si>
  <si>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</si>
  <si>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</si>
  <si>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</si>
  <si>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</si>
  <si>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</si>
  <si>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</si>
  <si>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</si>
  <si>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</si>
  <si>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</si>
  <si>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</si>
  <si>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</si>
  <si>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</si>
  <si>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</si>
  <si>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</si>
  <si>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</si>
  <si>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</si>
  <si>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</si>
  <si>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</si>
  <si>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</si>
  <si>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</si>
  <si>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</si>
  <si>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</si>
  <si>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</si>
  <si>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</si>
  <si>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</si>
  <si>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</si>
  <si>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</si>
  <si>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</si>
  <si>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</si>
  <si>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</si>
  <si>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</si>
  <si>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</si>
  <si>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</si>
  <si>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</si>
  <si>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</si>
  <si>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</si>
  <si>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</si>
  <si>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</si>
  <si>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</si>
  <si>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</si>
  <si>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</si>
  <si>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</si>
  <si>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</si>
  <si>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</si>
  <si>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</si>
  <si>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</si>
  <si>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</si>
  <si>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</si>
  <si>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</si>
  <si>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</si>
  <si>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</si>
  <si>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</si>
  <si>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</si>
  <si>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</si>
  <si>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</si>
  <si>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</si>
  <si>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</si>
  <si>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</si>
  <si>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</si>
  <si>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</si>
  <si>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</si>
  <si>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</si>
  <si>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</si>
  <si>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</si>
  <si>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</si>
  <si>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</si>
  <si>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</si>
  <si>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</si>
  <si>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</si>
  <si>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</si>
  <si>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</si>
  <si>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</si>
  <si>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</si>
  <si>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</si>
  <si>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</si>
  <si>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</si>
  <si>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</si>
  <si>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</si>
  <si>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</si>
  <si>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</si>
  <si>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</si>
  <si>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</si>
  <si>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</si>
  <si>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</si>
  <si>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</si>
  <si>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</si>
  <si>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</si>
  <si>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</si>
  <si>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</si>
  <si>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</si>
  <si>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</si>
  <si>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</si>
  <si>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</si>
  <si>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</si>
  <si>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</si>
  <si>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</si>
  <si>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</si>
  <si>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</si>
  <si>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</si>
  <si>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</si>
  <si>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</si>
  <si>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</si>
  <si>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</si>
  <si>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</si>
  <si>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</si>
  <si>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</si>
  <si>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</si>
  <si>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</si>
  <si>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</si>
  <si>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</si>
  <si>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</si>
  <si>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</si>
  <si>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</si>
  <si>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</si>
  <si>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</si>
  <si>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</si>
  <si>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</si>
  <si>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</si>
  <si>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</si>
  <si>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</si>
  <si>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</si>
  <si>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</si>
  <si>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</si>
  <si>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</si>
  <si>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</si>
  <si>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</si>
  <si>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</si>
  <si>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</si>
  <si>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</si>
  <si>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</si>
  <si>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</si>
  <si>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</si>
  <si>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</si>
  <si>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</si>
  <si>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</si>
  <si>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</si>
  <si>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</si>
  <si>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</si>
  <si>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</si>
  <si>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</si>
  <si>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</si>
  <si>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</si>
  <si>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</si>
  <si>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</si>
  <si>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</si>
  <si>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</si>
  <si>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</si>
  <si>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</si>
  <si>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</si>
  <si>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</si>
  <si>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</si>
  <si>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</si>
  <si>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</si>
  <si>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</si>
  <si>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</si>
  <si>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</si>
  <si>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</si>
  <si>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</si>
  <si>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</si>
  <si>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</si>
  <si>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</si>
  <si>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</si>
  <si>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</si>
  <si>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</si>
  <si>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</si>
  <si>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</si>
  <si>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</si>
  <si>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</si>
  <si>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</si>
  <si>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</si>
  <si>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</si>
  <si>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</si>
  <si>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</si>
  <si>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</si>
  <si>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</si>
  <si>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</si>
  <si>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</si>
  <si>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</si>
  <si>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</si>
  <si>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</si>
  <si>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</si>
  <si>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</si>
  <si>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</si>
  <si>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</si>
  <si>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</si>
  <si>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</si>
  <si>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</si>
  <si>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</si>
  <si>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</si>
  <si>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</si>
  <si>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</si>
  <si>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</si>
  <si>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</si>
  <si>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</si>
  <si>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</si>
  <si>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</si>
  <si>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</si>
  <si>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</si>
  <si>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</si>
  <si>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</si>
  <si>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</si>
  <si>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</si>
  <si>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</si>
  <si>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</si>
  <si>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</si>
  <si>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</si>
  <si>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</si>
  <si>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</si>
  <si>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</si>
  <si>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</si>
  <si>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</si>
  <si>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</si>
  <si>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</si>
  <si>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</si>
  <si>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</si>
  <si>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</si>
  <si>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</si>
  <si>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</si>
  <si>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</si>
  <si>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</si>
  <si>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</si>
  <si>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</si>
  <si>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</si>
  <si>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</si>
  <si>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</si>
  <si>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</si>
  <si>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</si>
  <si>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</si>
  <si>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</si>
  <si>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</si>
  <si>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</si>
  <si>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</si>
  <si>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</si>
  <si>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</si>
  <si>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</si>
  <si>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</si>
  <si>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</si>
  <si>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</si>
  <si>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</si>
  <si>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</si>
  <si>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</si>
  <si>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</si>
  <si>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</si>
  <si>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</si>
  <si>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</si>
  <si>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</si>
  <si>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</si>
  <si>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</si>
  <si>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</si>
  <si>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</si>
  <si>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</si>
  <si>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</si>
  <si>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</si>
  <si>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</si>
  <si>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</si>
  <si>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</si>
  <si>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</si>
  <si>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</si>
  <si>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</si>
  <si>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</si>
  <si>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</si>
  <si>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</si>
  <si>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</si>
  <si>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</si>
  <si>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</si>
  <si>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</si>
  <si>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</si>
  <si>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</si>
  <si>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</si>
  <si>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</si>
  <si>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</si>
  <si>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</si>
  <si>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</si>
  <si>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</si>
  <si>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</si>
  <si>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</si>
  <si>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</si>
  <si>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</si>
  <si>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</si>
  <si>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</si>
  <si>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</si>
  <si>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</si>
  <si>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</si>
  <si>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</si>
  <si>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</si>
  <si>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</si>
  <si>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</si>
  <si>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</si>
  <si>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</si>
  <si>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</si>
  <si>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</si>
  <si>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</si>
  <si>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</si>
  <si>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</si>
  <si>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</si>
  <si>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</si>
  <si>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</si>
  <si>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</si>
  <si>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</si>
  <si>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</si>
  <si>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</si>
  <si>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</si>
  <si>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</si>
  <si>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</si>
  <si>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</si>
  <si>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</si>
  <si>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</si>
  <si>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</si>
  <si>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</si>
  <si>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</si>
  <si>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</si>
  <si>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</si>
  <si>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</si>
  <si>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</si>
  <si>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</si>
  <si>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</si>
  <si>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</si>
  <si>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</si>
  <si>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</si>
  <si>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</si>
  <si>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</si>
  <si>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</si>
  <si>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</si>
  <si>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</si>
  <si>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</si>
  <si>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</si>
  <si>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</si>
  <si>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</si>
  <si>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</si>
  <si>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</si>
  <si>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</si>
  <si>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</si>
  <si>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</si>
  <si>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</si>
  <si>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</si>
  <si>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</si>
  <si>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</si>
  <si>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</si>
  <si>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</si>
  <si>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</si>
  <si>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</si>
  <si>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</si>
  <si>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</si>
  <si>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</si>
  <si>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</si>
  <si>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</si>
  <si>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</si>
  <si>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</si>
  <si>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</si>
  <si>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</si>
  <si>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</si>
  <si>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</si>
  <si>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</si>
  <si>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</si>
  <si>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</si>
  <si>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</si>
  <si>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</si>
  <si>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</si>
  <si>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</si>
  <si>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</si>
  <si>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</si>
  <si>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</si>
  <si>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</si>
  <si>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</si>
  <si>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</si>
  <si>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</si>
  <si>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</si>
  <si>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</si>
  <si>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</si>
  <si>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</si>
  <si>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</si>
  <si>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</si>
  <si>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</si>
  <si>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</si>
  <si>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</si>
  <si>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</si>
  <si>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</si>
  <si>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</si>
  <si>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</si>
  <si>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</si>
  <si>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</si>
  <si>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</si>
  <si>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</si>
  <si>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</si>
  <si>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</si>
  <si>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</si>
  <si>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</si>
  <si>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</si>
  <si>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</si>
  <si>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</si>
  <si>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</si>
  <si>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</si>
  <si>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</si>
  <si>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</si>
  <si>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</si>
  <si>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</si>
  <si>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</si>
  <si>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</si>
  <si>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</si>
  <si>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</si>
  <si>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</si>
  <si>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</si>
  <si>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</si>
  <si>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</si>
  <si>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</si>
  <si>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</si>
  <si>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</si>
  <si>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</si>
  <si>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</si>
  <si>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</si>
  <si>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</si>
  <si>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</si>
  <si>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</si>
  <si>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</si>
  <si>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</si>
  <si>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</si>
  <si>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</si>
  <si>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</si>
  <si>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</si>
  <si>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</si>
  <si>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</si>
  <si>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</si>
  <si>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</si>
  <si>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</si>
  <si>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</si>
  <si>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</si>
  <si>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</si>
  <si>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</si>
  <si>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</si>
  <si>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</si>
  <si>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</si>
  <si>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</si>
  <si>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</si>
  <si>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</si>
  <si>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</si>
  <si>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</si>
  <si>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</si>
  <si>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</si>
  <si>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</si>
  <si>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</si>
  <si>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</si>
  <si>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</si>
  <si>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</si>
  <si>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</si>
  <si>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</si>
  <si>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</si>
  <si>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</si>
  <si>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</si>
  <si>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</si>
  <si>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</si>
  <si>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</si>
  <si>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</si>
  <si>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</si>
  <si>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</si>
  <si>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</si>
  <si>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</si>
  <si>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</si>
  <si>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</si>
  <si>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</si>
  <si>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</si>
  <si>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</si>
  <si>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</si>
  <si>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</si>
  <si>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</si>
  <si>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</si>
  <si>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</si>
  <si>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</si>
  <si>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</si>
  <si>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</si>
  <si>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</si>
  <si>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</si>
  <si>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</si>
  <si>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</si>
  <si>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</si>
  <si>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</si>
  <si>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</si>
  <si>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</si>
  <si>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</si>
  <si>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</si>
  <si>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</si>
  <si>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</si>
  <si>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</si>
  <si>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</si>
  <si>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</si>
  <si>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</si>
  <si>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</si>
  <si>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</si>
  <si>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</si>
  <si>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</si>
  <si>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</si>
  <si>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</si>
  <si>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</si>
  <si>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</si>
  <si>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</si>
  <si>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</si>
  <si>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</si>
  <si>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</si>
  <si>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</si>
  <si>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</si>
  <si>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</si>
  <si>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</si>
  <si>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</si>
  <si>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</si>
  <si>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</si>
  <si>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</si>
  <si>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</si>
  <si>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</si>
  <si>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</si>
  <si>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</si>
  <si>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</si>
  <si>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</si>
  <si>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</si>
  <si>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</si>
  <si>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</si>
  <si>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</si>
  <si>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</si>
  <si>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</si>
  <si>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</si>
  <si>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</si>
  <si>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</si>
  <si>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</si>
  <si>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</si>
  <si>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</si>
  <si>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</si>
  <si>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</si>
  <si>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</si>
  <si>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</si>
  <si>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</si>
  <si>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</si>
  <si>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</si>
  <si>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</si>
  <si>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</si>
  <si>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</si>
  <si>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</si>
  <si>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</si>
  <si>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</si>
  <si>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</si>
  <si>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</si>
  <si>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</si>
  <si>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</si>
  <si>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</si>
  <si>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</si>
  <si>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</si>
  <si>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</si>
  <si>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</si>
  <si>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</si>
  <si>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</si>
  <si>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</si>
  <si>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</si>
  <si>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</si>
  <si>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</si>
  <si>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</si>
  <si>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</si>
  <si>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</si>
  <si>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</si>
  <si>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</si>
  <si>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</si>
  <si>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</si>
  <si>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</si>
  <si>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</si>
  <si>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</si>
  <si>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</si>
  <si>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</si>
  <si>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</si>
  <si>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</si>
  <si>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</si>
  <si>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</si>
  <si>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</si>
  <si>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</si>
  <si>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</si>
  <si>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</si>
  <si>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</si>
  <si>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</si>
  <si>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</si>
  <si>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</si>
  <si>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</si>
  <si>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</si>
  <si>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</si>
  <si>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</si>
  <si>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</si>
  <si>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</si>
  <si>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</si>
  <si>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</si>
  <si>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</si>
  <si>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</si>
  <si>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</si>
  <si>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</si>
  <si>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</si>
  <si>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</si>
  <si>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</si>
  <si>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</si>
  <si>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</si>
  <si>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</si>
  <si>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</si>
  <si>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</si>
  <si>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</si>
  <si>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</si>
  <si>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</si>
  <si>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</si>
  <si>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</si>
  <si>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</si>
  <si>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</si>
  <si>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</si>
  <si>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</si>
  <si>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</si>
  <si>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</si>
  <si>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</si>
  <si>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</si>
  <si>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</si>
  <si>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</si>
  <si>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</si>
  <si>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</si>
  <si>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</si>
  <si>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</si>
  <si>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</si>
  <si>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</si>
  <si>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</si>
  <si>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</si>
  <si>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</si>
  <si>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</si>
  <si>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</si>
  <si>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</si>
  <si>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</si>
  <si>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</si>
  <si>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</si>
  <si>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</si>
  <si>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</si>
  <si>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</si>
  <si>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</si>
  <si>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</si>
  <si>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</si>
  <si>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</si>
  <si>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</si>
  <si>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</si>
  <si>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</si>
  <si>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</si>
  <si>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</si>
  <si>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</si>
  <si>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</si>
  <si>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</si>
  <si>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</si>
  <si>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</si>
  <si>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</si>
  <si>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</si>
  <si>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</si>
  <si>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</si>
  <si>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</si>
  <si>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</si>
  <si>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</si>
  <si>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</si>
  <si>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</si>
  <si>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</si>
  <si>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</si>
  <si>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</si>
  <si>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</si>
  <si>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</si>
  <si>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</si>
  <si>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</si>
  <si>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</si>
  <si>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</si>
  <si>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</si>
  <si>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</si>
  <si>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</si>
  <si>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</si>
  <si>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</si>
  <si>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</si>
  <si>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</si>
  <si>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</si>
  <si>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</si>
  <si>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</si>
  <si>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</si>
  <si>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</si>
  <si>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</si>
  <si>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</si>
  <si>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</si>
  <si>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</si>
  <si>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</si>
  <si>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</si>
  <si>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</si>
  <si>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</si>
  <si>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</si>
  <si>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</si>
  <si>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</si>
  <si>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</si>
  <si>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</si>
  <si>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</si>
  <si>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</si>
  <si>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</si>
  <si>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</si>
  <si>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</si>
  <si>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</si>
  <si>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</si>
  <si>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</si>
  <si>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</si>
  <si>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</si>
  <si>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</si>
  <si>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</si>
  <si>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</si>
  <si>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</si>
  <si>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</si>
  <si>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</si>
  <si>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</si>
  <si>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</si>
  <si>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</si>
  <si>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</si>
  <si>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</si>
  <si>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</si>
  <si>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</si>
  <si>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</si>
  <si>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</si>
  <si>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</si>
  <si>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</si>
  <si>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</si>
  <si>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</si>
  <si>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</si>
  <si>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</si>
  <si>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</si>
  <si>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</si>
  <si>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</si>
  <si>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</si>
  <si>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</si>
  <si>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</si>
  <si>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</si>
  <si>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</si>
  <si>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</si>
  <si>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</si>
  <si>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</si>
  <si>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</si>
  <si>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</si>
  <si>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</si>
  <si>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</si>
  <si>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</si>
  <si>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</si>
  <si>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</si>
  <si>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</si>
  <si>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</si>
  <si>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</si>
  <si>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</si>
  <si>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</si>
  <si>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</si>
  <si>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</si>
  <si>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</si>
  <si>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</si>
  <si>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</si>
  <si>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</si>
  <si>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</si>
  <si>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</si>
  <si>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</si>
  <si>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</si>
  <si>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</si>
  <si>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</si>
  <si>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</si>
  <si>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</si>
  <si>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</si>
  <si>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</si>
  <si>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</si>
  <si>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</si>
  <si>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</si>
  <si>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</si>
  <si>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</si>
  <si>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</si>
  <si>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</si>
  <si>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</si>
  <si>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</si>
  <si>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</si>
  <si>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</si>
  <si>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</si>
  <si>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</si>
  <si>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</si>
  <si>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</si>
  <si>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</si>
  <si>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</si>
  <si>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</si>
  <si>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</si>
  <si>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</si>
  <si>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</si>
  <si>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</si>
  <si>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</si>
  <si>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</si>
  <si>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</si>
  <si>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</si>
  <si>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</si>
  <si>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</si>
  <si>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</si>
  <si>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</si>
  <si>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</si>
  <si>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</si>
  <si>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</si>
  <si>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</si>
  <si>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</si>
  <si>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</si>
  <si>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</si>
  <si>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</si>
  <si>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</si>
  <si>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</si>
  <si>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</si>
  <si>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</si>
  <si>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</si>
  <si>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</si>
  <si>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</si>
  <si>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</si>
  <si>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</si>
  <si>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</si>
  <si>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</si>
  <si>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</si>
  <si>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</si>
  <si>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</si>
  <si>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</si>
  <si>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</si>
  <si>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</si>
  <si>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</si>
  <si>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</si>
  <si>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</si>
  <si>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</si>
  <si>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</si>
  <si>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</si>
  <si>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</si>
  <si>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</si>
  <si>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</si>
  <si>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</si>
  <si>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</si>
  <si>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</si>
  <si>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</si>
  <si>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</si>
  <si>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</si>
  <si>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</si>
  <si>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</si>
  <si>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</si>
  <si>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</si>
  <si>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</si>
  <si>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</si>
  <si>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</si>
  <si>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</si>
  <si>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</si>
  <si>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</si>
  <si>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</si>
  <si>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</si>
  <si>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</si>
  <si>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</si>
  <si>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</si>
  <si>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</si>
  <si>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</si>
  <si>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</si>
  <si>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</si>
  <si>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</si>
  <si>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</si>
  <si>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</si>
  <si>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</si>
  <si>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</si>
  <si>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</si>
  <si>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</si>
  <si>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</si>
  <si>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</si>
  <si>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</si>
  <si>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</si>
  <si>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</si>
  <si>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</si>
  <si>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</si>
  <si>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</si>
  <si>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</si>
  <si>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</si>
  <si>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</si>
  <si>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</si>
  <si>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</si>
  <si>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</si>
  <si>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</si>
  <si>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</si>
  <si>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</si>
  <si>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</si>
  <si>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</si>
  <si>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</si>
  <si>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</si>
  <si>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</si>
  <si>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</si>
  <si>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</si>
  <si>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</si>
  <si>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</si>
  <si>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</si>
  <si>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</si>
  <si>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</si>
  <si>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</si>
  <si>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</si>
  <si>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</si>
  <si>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</si>
  <si>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</si>
  <si>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</si>
  <si>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</si>
  <si>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</si>
  <si>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</si>
  <si>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</si>
  <si>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</si>
  <si>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</si>
  <si>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</si>
  <si>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</si>
  <si>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</si>
  <si>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</si>
  <si>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</si>
  <si>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</si>
  <si>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</si>
  <si>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</si>
  <si>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</si>
  <si>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</si>
  <si>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</si>
  <si>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</si>
  <si>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</si>
  <si>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</si>
  <si>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</si>
  <si>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</si>
  <si>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</si>
  <si>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</si>
  <si>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</si>
  <si>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</si>
  <si>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</si>
  <si>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</si>
  <si>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</si>
  <si>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</si>
  <si>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</si>
  <si>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</si>
  <si>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</si>
  <si>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</si>
  <si>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</si>
  <si>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</si>
  <si>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</si>
  <si>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</si>
  <si>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</si>
  <si>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</si>
  <si>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</si>
  <si>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</si>
  <si>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</si>
  <si>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</si>
  <si>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</si>
  <si>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</si>
  <si>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</si>
  <si>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</si>
  <si>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</si>
  <si>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</si>
  <si>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</si>
  <si>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</si>
  <si>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</si>
  <si>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</si>
  <si>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</si>
  <si>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</si>
  <si>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</si>
  <si>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</si>
  <si>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</si>
  <si>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</si>
  <si>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</si>
  <si>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</si>
  <si>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</si>
  <si>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</si>
  <si>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</si>
  <si>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</si>
  <si>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</si>
  <si>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</si>
  <si>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</si>
  <si>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</si>
  <si>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</si>
  <si>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</si>
  <si>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</si>
  <si>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</si>
  <si>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</si>
  <si>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</si>
  <si>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</si>
  <si>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</si>
  <si>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</si>
  <si>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</si>
  <si>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</si>
  <si>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</si>
  <si>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</si>
  <si>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</si>
  <si>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</si>
  <si>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</si>
  <si>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</si>
  <si>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</si>
  <si>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</si>
  <si>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</si>
  <si>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</si>
  <si>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</si>
  <si>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</si>
  <si>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</si>
  <si>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</si>
  <si>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</si>
  <si>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</si>
  <si>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</si>
  <si>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</si>
  <si>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</si>
  <si>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</si>
  <si>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</si>
  <si>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</si>
  <si>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</si>
  <si>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</si>
  <si>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</si>
  <si>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</si>
  <si>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</si>
  <si>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</si>
  <si>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</si>
  <si>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</si>
  <si>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</si>
  <si>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</si>
  <si>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</si>
  <si>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</si>
  <si>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</si>
  <si>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</si>
  <si>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</si>
  <si>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</si>
  <si>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</si>
  <si>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</si>
  <si>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</si>
  <si>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</si>
  <si>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</si>
  <si>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</si>
  <si>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</si>
  <si>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</si>
  <si>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</si>
  <si>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</si>
  <si>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</si>
  <si>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</si>
  <si>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</si>
  <si>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</si>
  <si>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</si>
  <si>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</si>
  <si>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</si>
  <si>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</si>
  <si>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</si>
  <si>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</si>
  <si>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</si>
  <si>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</si>
  <si>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</si>
  <si>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</si>
  <si>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</si>
  <si>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</si>
  <si>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</si>
  <si>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</si>
  <si>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</si>
  <si>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</si>
  <si>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</si>
  <si>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</si>
  <si>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</si>
  <si>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</si>
  <si>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</si>
  <si>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</si>
  <si>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</si>
  <si>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</si>
  <si>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</si>
  <si>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</si>
  <si>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</si>
  <si>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</si>
  <si>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</si>
  <si>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</si>
  <si>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</si>
  <si>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</si>
  <si>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</si>
  <si>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</si>
  <si>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</si>
  <si>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</si>
  <si>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</si>
  <si>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</si>
  <si>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</si>
  <si>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</si>
  <si>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</si>
  <si>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</si>
  <si>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</si>
  <si>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</si>
  <si>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</si>
  <si>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</si>
  <si>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</si>
  <si>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</si>
  <si>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</si>
  <si>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</si>
  <si>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</si>
  <si>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</si>
  <si>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</si>
  <si>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</si>
  <si>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</si>
  <si>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</si>
  <si>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</si>
  <si>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</si>
  <si>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</si>
  <si>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</si>
  <si>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</si>
  <si>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</si>
  <si>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</si>
  <si>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</si>
  <si>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</si>
  <si>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</si>
  <si>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</si>
  <si>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</si>
  <si>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</si>
  <si>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</si>
  <si>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</si>
  <si>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</si>
  <si>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</si>
  <si>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</si>
  <si>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</si>
  <si>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</si>
  <si>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</si>
  <si>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</si>
  <si>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</si>
  <si>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</si>
  <si>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</si>
  <si>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</si>
  <si>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</si>
  <si>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</si>
  <si>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</si>
  <si>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</si>
  <si>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</si>
  <si>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</si>
  <si>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</si>
  <si>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</si>
  <si>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</si>
  <si>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</si>
  <si>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</si>
  <si>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</si>
  <si>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</si>
  <si>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</si>
  <si>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</si>
  <si>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</si>
  <si>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</si>
  <si>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</si>
  <si>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</si>
  <si>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</si>
  <si>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</si>
  <si>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</si>
  <si>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</si>
  <si>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</si>
  <si>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</si>
  <si>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</si>
  <si>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</si>
  <si>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</si>
  <si>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</si>
  <si>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</si>
  <si>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</si>
  <si>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</si>
  <si>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</si>
  <si>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</si>
  <si>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</si>
  <si>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</si>
  <si>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</si>
  <si>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</si>
  <si>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</si>
  <si>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</si>
  <si>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</si>
  <si>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</si>
  <si>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</si>
  <si>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</si>
  <si>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</si>
  <si>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</si>
  <si>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</si>
  <si>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</si>
  <si>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</si>
  <si>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</si>
  <si>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</si>
  <si>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</si>
  <si>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</si>
  <si>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</si>
  <si>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</si>
  <si>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</si>
  <si>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</si>
  <si>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</si>
  <si>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</si>
  <si>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</si>
  <si>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</si>
  <si>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</si>
  <si>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</si>
  <si>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</si>
  <si>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</si>
  <si>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</si>
  <si>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</si>
  <si>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</si>
  <si>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</si>
  <si>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</si>
  <si>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</si>
  <si>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</si>
  <si>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</si>
  <si>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</si>
  <si>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</si>
  <si>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</si>
  <si>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</si>
  <si>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</si>
  <si>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</si>
  <si>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</si>
  <si>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</si>
  <si>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</si>
  <si>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</si>
  <si>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</si>
  <si>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</si>
  <si>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</si>
  <si>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</si>
  <si>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</si>
  <si>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</si>
  <si>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</si>
  <si>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</si>
  <si>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</si>
  <si>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</si>
  <si>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</si>
  <si>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</si>
  <si>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</si>
  <si>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</si>
  <si>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</si>
  <si>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</si>
  <si>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</si>
  <si>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</si>
  <si>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</si>
  <si>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</si>
  <si>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</si>
  <si>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</si>
  <si>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</si>
  <si>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</si>
  <si>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</si>
  <si>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</si>
  <si>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</si>
  <si>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</si>
  <si>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</si>
  <si>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</si>
  <si>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</si>
  <si>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</si>
  <si>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</si>
  <si>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</si>
  <si>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</si>
  <si>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</si>
  <si>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</si>
  <si>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</si>
  <si>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</si>
  <si>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</si>
  <si>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</si>
  <si>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</si>
  <si>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</si>
  <si>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</si>
  <si>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</si>
  <si>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</si>
  <si>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</si>
  <si>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</si>
  <si>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</si>
  <si>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</si>
  <si>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</si>
  <si>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</si>
  <si>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</si>
  <si>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</si>
  <si>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</si>
  <si>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</si>
  <si>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</si>
  <si>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</si>
  <si>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</si>
  <si>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</si>
  <si>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</si>
  <si>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</si>
  <si>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</si>
  <si>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</si>
  <si>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</si>
  <si>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</si>
  <si>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</si>
  <si>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</si>
  <si>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</si>
  <si>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</si>
  <si>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</si>
  <si>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</si>
  <si>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</si>
  <si>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</si>
  <si>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</si>
  <si>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</si>
  <si>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</si>
  <si>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</si>
  <si>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</si>
  <si>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</si>
  <si>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</si>
  <si>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</si>
  <si>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</si>
  <si>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</si>
  <si>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</si>
  <si>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</si>
  <si>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</si>
  <si>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</si>
  <si>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</si>
  <si>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</si>
  <si>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</si>
  <si>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</si>
  <si>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</si>
  <si>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</si>
  <si>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</si>
  <si>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</si>
  <si>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</si>
  <si>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</si>
  <si>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</si>
  <si>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</si>
  <si>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</si>
  <si>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</si>
  <si>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</si>
  <si>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</si>
  <si>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</si>
  <si>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</si>
  <si>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</si>
  <si>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</si>
  <si>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</si>
  <si>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</si>
  <si>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</si>
  <si>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</si>
  <si>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</si>
  <si>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</si>
  <si>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</si>
  <si>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</si>
  <si>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</si>
  <si>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</si>
  <si>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</si>
  <si>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</si>
  <si>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</si>
  <si>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</si>
  <si>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</si>
  <si>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</si>
  <si>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</si>
  <si>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</si>
  <si>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</si>
  <si>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</si>
  <si>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</si>
  <si>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</si>
  <si>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</si>
  <si>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</si>
  <si>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</si>
  <si>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</si>
  <si>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</si>
  <si>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</si>
  <si>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</si>
  <si>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</si>
  <si>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</si>
  <si>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</si>
  <si>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</si>
  <si>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</si>
  <si>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</si>
  <si>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</si>
  <si>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</si>
  <si>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</si>
  <si>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</si>
  <si>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</si>
  <si>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</si>
  <si>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</si>
  <si>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</si>
  <si>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</si>
  <si>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</si>
  <si>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</si>
  <si>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</si>
  <si>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</si>
  <si>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</si>
  <si>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</si>
  <si>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</si>
  <si>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</si>
  <si>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</si>
  <si>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</si>
  <si>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</si>
  <si>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</si>
  <si>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</si>
  <si>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</si>
  <si>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</si>
  <si>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</si>
  <si>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</si>
  <si>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</si>
  <si>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</si>
  <si>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</si>
  <si>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</si>
  <si>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</si>
  <si>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</si>
  <si>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</si>
  <si>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</si>
  <si>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</si>
  <si>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</si>
  <si>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</si>
  <si>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</si>
  <si>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</si>
  <si>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</si>
  <si>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</si>
  <si>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</si>
  <si>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</si>
  <si>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</si>
  <si>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</si>
  <si>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</si>
  <si>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</si>
  <si>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</si>
  <si>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</si>
  <si>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</si>
  <si>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</si>
  <si>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</si>
  <si>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</si>
  <si>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</si>
  <si>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</si>
  <si>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</si>
  <si>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</si>
  <si>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</si>
  <si>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</si>
  <si>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</si>
  <si>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</si>
  <si>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</si>
  <si>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</si>
  <si>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</si>
  <si>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</si>
  <si>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</si>
  <si>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</si>
  <si>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</si>
  <si>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</si>
  <si>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</si>
  <si>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</si>
  <si>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</si>
  <si>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</si>
  <si>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</si>
  <si>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</si>
  <si>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</si>
  <si>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</si>
  <si>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</si>
  <si>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</si>
  <si>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</si>
  <si>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</si>
  <si>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</si>
  <si>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</si>
  <si>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</si>
  <si>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</si>
  <si>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</si>
  <si>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</si>
  <si>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</si>
  <si>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</si>
  <si>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</si>
  <si>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</si>
  <si>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</si>
  <si>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</si>
  <si>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</si>
  <si>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</si>
  <si>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</si>
  <si>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</si>
  <si>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</si>
  <si>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</si>
  <si>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</si>
  <si>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</si>
  <si>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</si>
  <si>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</si>
  <si>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</si>
  <si>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</si>
  <si>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</si>
  <si>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</si>
  <si>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</si>
  <si>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</si>
  <si>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</si>
  <si>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</si>
  <si>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</si>
  <si>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</si>
  <si>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</si>
  <si>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</si>
  <si>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</si>
  <si>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</si>
  <si>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</si>
  <si>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</si>
  <si>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</si>
  <si>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</si>
  <si>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</si>
  <si>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</si>
  <si>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</si>
  <si>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</si>
  <si>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</si>
  <si>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</si>
  <si>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</si>
  <si>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</si>
  <si>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</si>
  <si>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</si>
  <si>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</si>
  <si>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</si>
  <si>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</si>
  <si>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</si>
  <si>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</si>
  <si>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</si>
  <si>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</si>
  <si>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</si>
  <si>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</si>
  <si>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</si>
  <si>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</si>
  <si>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</si>
  <si>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</si>
  <si>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</si>
  <si>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</si>
  <si>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</si>
  <si>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</si>
  <si>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</si>
  <si>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</si>
  <si>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</si>
  <si>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</si>
  <si>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</si>
  <si>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</si>
  <si>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</si>
  <si>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</si>
  <si>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</si>
  <si>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</si>
  <si>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</si>
  <si>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</si>
  <si>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</si>
  <si>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</si>
  <si>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</si>
  <si>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</si>
  <si>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</si>
  <si>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</si>
  <si>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</si>
  <si>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</si>
  <si>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</si>
  <si>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</si>
  <si>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</si>
  <si>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</si>
  <si>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</si>
  <si>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</si>
  <si>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</si>
  <si>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</si>
  <si>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</si>
  <si>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</si>
  <si>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</si>
  <si>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</si>
  <si>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</si>
  <si>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</si>
  <si>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</si>
  <si>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</si>
  <si>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</si>
  <si>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</si>
  <si>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</si>
  <si>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</si>
  <si>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</si>
  <si>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</si>
  <si>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</si>
  <si>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</si>
  <si>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</si>
  <si>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</si>
  <si>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</si>
  <si>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</si>
  <si>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</si>
  <si>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</si>
  <si>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</si>
  <si>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</si>
  <si>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</si>
  <si>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</si>
  <si>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</si>
  <si>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</si>
  <si>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</si>
  <si>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</si>
  <si>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</si>
  <si>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</si>
  <si>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</si>
  <si>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</si>
  <si>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</si>
  <si>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</si>
  <si>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</si>
  <si>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</si>
  <si>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</si>
  <si>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</si>
  <si>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</si>
  <si>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</si>
  <si>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</si>
  <si>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</si>
  <si>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</si>
  <si>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</si>
  <si>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</si>
  <si>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</si>
  <si>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</si>
  <si>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</si>
  <si>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</si>
  <si>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</si>
  <si>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</si>
  <si>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</si>
  <si>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</si>
  <si>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</si>
  <si>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</si>
  <si>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</si>
  <si>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</si>
  <si>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</si>
  <si>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</si>
  <si>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</si>
  <si>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</si>
  <si>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</si>
  <si>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</si>
  <si>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</si>
  <si>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</si>
  <si>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</si>
  <si>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</si>
  <si>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</si>
  <si>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</si>
  <si>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</si>
  <si>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</si>
  <si>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</si>
  <si>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</si>
  <si>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</si>
  <si>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</si>
  <si>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</si>
  <si>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</si>
  <si>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</si>
  <si>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</si>
  <si>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</si>
  <si>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</si>
  <si>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</si>
  <si>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</si>
  <si>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</si>
  <si>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</si>
  <si>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</si>
  <si>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</si>
  <si>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</si>
  <si>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</si>
  <si>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</si>
  <si>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</si>
  <si>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</si>
  <si>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</si>
  <si>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</si>
  <si>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</si>
  <si>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</si>
  <si>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</si>
  <si>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</si>
  <si>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</si>
  <si>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</si>
  <si>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</si>
  <si>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</si>
  <si>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</si>
  <si>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</si>
  <si>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</si>
  <si>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</si>
  <si>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</si>
  <si>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</si>
  <si>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</si>
  <si>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</si>
  <si>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</si>
  <si>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</si>
  <si>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</si>
  <si>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</si>
  <si>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</si>
  <si>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</si>
  <si>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</si>
  <si>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</si>
  <si>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</si>
  <si>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</si>
  <si>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</si>
  <si>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</si>
  <si>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</si>
  <si>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</si>
  <si>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</si>
  <si>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</si>
  <si>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</si>
  <si>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</si>
  <si>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</si>
  <si>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</si>
  <si>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</si>
  <si>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</si>
  <si>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</si>
  <si>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</si>
  <si>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</si>
  <si>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</si>
  <si>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</si>
  <si>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</si>
  <si>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</si>
  <si>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</si>
  <si>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</si>
  <si>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</si>
  <si>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</si>
  <si>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</si>
  <si>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</si>
  <si>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</si>
  <si>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</si>
  <si>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</si>
  <si>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</si>
  <si>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</si>
  <si>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</si>
  <si>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</si>
  <si>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</si>
  <si>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</si>
  <si>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</si>
  <si>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</si>
  <si>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</si>
  <si>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</si>
  <si>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</si>
  <si>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</si>
  <si>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</si>
  <si>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</si>
  <si>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</si>
  <si>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</si>
  <si>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</si>
  <si>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</si>
  <si>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</si>
  <si>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</si>
  <si>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</si>
  <si>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</si>
  <si>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</si>
  <si>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</si>
  <si>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</si>
  <si>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</si>
  <si>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</si>
  <si>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</si>
  <si>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</si>
  <si>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</si>
  <si>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</si>
  <si>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</si>
  <si>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</si>
  <si>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</si>
  <si>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</si>
  <si>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</si>
  <si>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</si>
  <si>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</si>
  <si>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</si>
  <si>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</si>
  <si>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</si>
  <si>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</si>
  <si>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</si>
  <si>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</si>
  <si>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</si>
  <si>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</si>
  <si>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</si>
  <si>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</si>
  <si>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</si>
  <si>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</si>
  <si>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</si>
  <si>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</si>
  <si>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</si>
  <si>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</si>
  <si>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</si>
  <si>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</si>
  <si>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</si>
  <si>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</si>
  <si>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</si>
  <si>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</si>
  <si>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</si>
  <si>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</si>
  <si>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</si>
  <si>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</si>
  <si>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</si>
  <si>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</si>
  <si>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</si>
  <si>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</si>
  <si>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</si>
  <si>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</si>
  <si>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</si>
  <si>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</si>
  <si>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</si>
  <si>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</si>
  <si>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</si>
  <si>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</si>
  <si>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</si>
  <si>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</si>
  <si>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</si>
  <si>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</si>
  <si>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</si>
  <si>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</si>
  <si>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</si>
  <si>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</si>
  <si>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</si>
  <si>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</si>
  <si>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</si>
  <si>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</si>
  <si>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</si>
  <si>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</si>
  <si>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</si>
  <si>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</si>
  <si>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</si>
  <si>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</si>
  <si>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</si>
  <si>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</si>
  <si>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</si>
  <si>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</si>
  <si>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</si>
  <si>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</si>
  <si>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</si>
  <si>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</si>
  <si>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</si>
  <si>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</si>
  <si>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</si>
  <si>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</si>
  <si>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</si>
  <si>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</si>
  <si>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</si>
  <si>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</si>
  <si>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</si>
  <si>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</si>
  <si>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</si>
  <si>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</si>
  <si>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</si>
  <si>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</si>
  <si>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</si>
  <si>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</si>
  <si>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</si>
  <si>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</si>
  <si>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</si>
  <si>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</si>
  <si>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</si>
  <si>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</si>
  <si>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</si>
  <si>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</si>
  <si>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</si>
  <si>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</si>
  <si>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</si>
  <si>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</si>
  <si>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</si>
  <si>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</si>
  <si>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</si>
  <si>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</si>
  <si>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</si>
  <si>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</si>
  <si>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</si>
  <si>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</si>
  <si>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</si>
  <si>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</si>
  <si>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</si>
  <si>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</si>
  <si>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</si>
  <si>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</si>
  <si>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</si>
  <si>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</si>
  <si>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</si>
  <si>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</si>
  <si>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</si>
  <si>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</si>
  <si>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</si>
  <si>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</si>
  <si>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</si>
  <si>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</si>
  <si>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</si>
  <si>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</si>
  <si>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</si>
  <si>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</si>
  <si>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</si>
  <si>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</si>
  <si>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</si>
  <si>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</si>
  <si>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</si>
  <si>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</si>
  <si>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</si>
  <si>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</si>
  <si>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</si>
  <si>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</si>
  <si>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</si>
  <si>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</si>
  <si>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</si>
  <si>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</si>
  <si>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</si>
  <si>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</si>
  <si>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</si>
  <si>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</si>
  <si>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</si>
  <si>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</si>
  <si>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</si>
  <si>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</si>
  <si>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</si>
  <si>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</si>
  <si>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</si>
  <si>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</si>
  <si>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</si>
  <si>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</si>
  <si>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</si>
  <si>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</si>
  <si>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</si>
  <si>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</si>
  <si>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</si>
  <si>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</si>
  <si>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</si>
  <si>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</si>
  <si>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</si>
  <si>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</si>
  <si>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</si>
  <si>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</si>
  <si>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</si>
  <si>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</si>
  <si>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</si>
  <si>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</si>
  <si>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</si>
  <si>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</si>
  <si>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</si>
  <si>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</si>
  <si>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</si>
  <si>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</si>
  <si>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</si>
  <si>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</si>
  <si>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</si>
  <si>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</si>
  <si>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</si>
  <si>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</si>
  <si>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</si>
  <si>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</si>
  <si>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</si>
  <si>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</si>
  <si>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</si>
  <si>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</si>
  <si>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</si>
  <si>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</si>
  <si>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</si>
  <si>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</si>
  <si>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</si>
  <si>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</si>
  <si>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</si>
  <si>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</si>
  <si>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</si>
  <si>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</si>
  <si>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</si>
  <si>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</si>
  <si>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</si>
  <si>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</si>
  <si>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</si>
  <si>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</si>
  <si>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</si>
  <si>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</si>
  <si>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</si>
  <si>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</si>
  <si>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</si>
  <si>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</si>
  <si>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</si>
  <si>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</si>
  <si>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</si>
  <si>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</si>
  <si>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</si>
  <si>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</si>
  <si>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</si>
  <si>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</si>
  <si>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</si>
  <si>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</si>
  <si>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</si>
  <si>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</si>
  <si>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</si>
  <si>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</si>
  <si>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</si>
  <si>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</si>
  <si>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</si>
  <si>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</si>
  <si>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</si>
  <si>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</si>
  <si>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</si>
  <si>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</si>
  <si>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</si>
  <si>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</si>
  <si>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</si>
  <si>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</si>
  <si>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</si>
  <si>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</si>
  <si>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</si>
  <si>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</si>
  <si>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</si>
  <si>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</si>
  <si>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</si>
  <si>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</si>
  <si>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</si>
  <si>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</si>
  <si>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</si>
  <si>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</si>
  <si>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</si>
  <si>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</si>
  <si>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</si>
  <si>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</si>
  <si>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</si>
  <si>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</si>
  <si>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</si>
  <si>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</si>
  <si>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</si>
  <si>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</si>
  <si>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</si>
  <si>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</si>
  <si>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</si>
  <si>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</si>
  <si>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</si>
  <si>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</si>
  <si>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</si>
  <si>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</si>
  <si>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</si>
  <si>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</si>
  <si>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</si>
  <si>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</si>
  <si>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</si>
  <si>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</si>
  <si>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</si>
  <si>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</si>
  <si>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</si>
  <si>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</si>
  <si>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</si>
  <si>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</si>
  <si>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</si>
  <si>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</si>
  <si>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</si>
  <si>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</si>
  <si>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</si>
  <si>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</si>
  <si>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</si>
  <si>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</si>
  <si>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</si>
  <si>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</si>
  <si>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</si>
  <si>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</si>
  <si>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</si>
  <si>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</si>
  <si>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</si>
  <si>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</si>
  <si>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</si>
  <si>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</si>
  <si>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</si>
  <si>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</si>
  <si>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</si>
  <si>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</si>
  <si>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</si>
  <si>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</si>
  <si>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</si>
  <si>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</si>
  <si>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</si>
  <si>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</si>
  <si>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</si>
  <si>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</si>
  <si>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</si>
  <si>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</si>
  <si>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</si>
  <si>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</si>
  <si>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</si>
  <si>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</si>
  <si>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</si>
  <si>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</si>
  <si>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</si>
  <si>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</si>
  <si>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</si>
  <si>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</si>
  <si>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</si>
  <si>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</si>
  <si>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</si>
  <si>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</si>
  <si>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</si>
  <si>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</si>
  <si>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</si>
  <si>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</si>
  <si>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</si>
  <si>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</si>
  <si>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</si>
  <si>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</si>
  <si>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</si>
  <si>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</si>
  <si>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</si>
  <si>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</si>
  <si>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</si>
  <si>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</si>
  <si>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</si>
  <si>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</si>
  <si>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</si>
  <si>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</si>
  <si>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</si>
  <si>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</si>
  <si>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</si>
  <si>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</si>
  <si>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</si>
  <si>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</si>
  <si>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</si>
  <si>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</si>
  <si>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</si>
  <si>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</si>
  <si>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</si>
  <si>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</si>
  <si>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</si>
  <si>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</si>
  <si>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</si>
  <si>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</si>
  <si>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</si>
  <si>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</si>
  <si>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</si>
  <si>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</si>
  <si>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</si>
  <si>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</si>
  <si>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</si>
  <si>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</si>
  <si>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</si>
  <si>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</si>
  <si>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</si>
  <si>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</si>
  <si>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</si>
  <si>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</si>
  <si>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</si>
  <si>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</si>
  <si>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</si>
  <si>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</si>
  <si>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</si>
  <si>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</si>
  <si>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</si>
  <si>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</si>
  <si>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</si>
  <si>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</si>
  <si>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</si>
  <si>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</si>
  <si>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</si>
  <si>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</si>
  <si>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</si>
  <si>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</si>
  <si>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</si>
  <si>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</si>
  <si>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</si>
  <si>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</si>
  <si>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</si>
  <si>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</si>
  <si>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</si>
  <si>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</si>
  <si>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</si>
  <si>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</si>
  <si>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</si>
  <si>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</si>
  <si>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</si>
  <si>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</si>
  <si>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</si>
  <si>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</si>
  <si>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</si>
  <si>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</si>
  <si>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</si>
  <si>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</si>
  <si>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</si>
  <si>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</si>
  <si>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</si>
  <si>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</si>
  <si>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</si>
  <si>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</si>
  <si>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</si>
  <si>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</si>
  <si>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</si>
  <si>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</si>
  <si>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</si>
  <si>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</si>
  <si>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</si>
  <si>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</si>
  <si>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</si>
  <si>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</si>
  <si>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</si>
  <si>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</si>
  <si>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</si>
  <si>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</si>
  <si>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</si>
  <si>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</si>
  <si>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</si>
  <si>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</si>
  <si>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</si>
  <si>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</si>
  <si>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</si>
  <si>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</si>
  <si>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</si>
  <si>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</si>
  <si>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</si>
  <si>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</si>
  <si>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</si>
  <si>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</si>
  <si>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</si>
  <si>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</si>
  <si>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</si>
  <si>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</si>
  <si>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</si>
  <si>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</si>
  <si>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</si>
  <si>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</si>
  <si>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</si>
  <si>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</si>
  <si>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</si>
  <si>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</si>
  <si>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</si>
  <si>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</si>
  <si>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</si>
  <si>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</si>
  <si>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</si>
  <si>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</si>
  <si>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</si>
  <si>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</si>
  <si>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</si>
  <si>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</si>
  <si>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</si>
  <si>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</si>
  <si>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</si>
  <si>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</si>
  <si>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</si>
  <si>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</si>
  <si>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</si>
  <si>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</si>
  <si>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</si>
  <si>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</si>
  <si>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</si>
  <si>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</si>
  <si>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</si>
  <si>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</si>
  <si>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</si>
  <si>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</si>
  <si>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</si>
  <si>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</si>
  <si>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</si>
  <si>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</si>
  <si>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</si>
  <si>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</si>
  <si>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</si>
  <si>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</si>
  <si>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</si>
  <si>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</si>
  <si>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</si>
  <si>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</si>
  <si>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</si>
  <si>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</si>
  <si>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</si>
  <si>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</si>
  <si>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</si>
  <si>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</si>
  <si>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</si>
  <si>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</si>
  <si>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</si>
  <si>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</si>
  <si>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</si>
  <si>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</si>
  <si>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</si>
  <si>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</si>
  <si>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</si>
  <si>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</si>
  <si>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</si>
  <si>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</si>
  <si>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</si>
  <si>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</si>
  <si>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</si>
  <si>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</si>
  <si>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</si>
  <si>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</si>
  <si>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</si>
  <si>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</si>
  <si>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</si>
  <si>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</si>
  <si>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</si>
  <si>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</si>
  <si>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</si>
  <si>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</si>
  <si>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</si>
  <si>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</si>
  <si>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</si>
  <si>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</si>
  <si>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</si>
  <si>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</si>
  <si>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</si>
  <si>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</si>
  <si>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</si>
  <si>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</si>
  <si>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</si>
  <si>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</si>
  <si>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</si>
  <si>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</si>
  <si>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</si>
  <si>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</si>
  <si>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</si>
  <si>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</si>
  <si>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</si>
  <si>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</si>
  <si>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</si>
  <si>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</si>
  <si>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</si>
  <si>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</si>
  <si>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</si>
  <si>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</si>
  <si>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</si>
  <si>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</si>
  <si>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</si>
  <si>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</si>
  <si>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</si>
  <si>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</si>
  <si>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</si>
  <si>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</si>
  <si>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</si>
  <si>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</si>
  <si>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</si>
  <si>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</si>
  <si>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</si>
  <si>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</si>
  <si>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</si>
  <si>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</si>
  <si>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</si>
  <si>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</si>
  <si>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</si>
  <si>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</si>
  <si>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</si>
  <si>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</si>
  <si>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</si>
  <si>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</si>
  <si>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</si>
  <si>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</si>
  <si>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</si>
  <si>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</si>
  <si>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</si>
  <si>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</si>
  <si>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</si>
  <si>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</si>
  <si>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</si>
  <si>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</si>
  <si>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</si>
  <si>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</si>
  <si>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</si>
  <si>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</si>
  <si>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</si>
  <si>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</si>
  <si>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</si>
  <si>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</si>
  <si>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</si>
  <si>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</si>
  <si>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</si>
  <si>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</si>
  <si>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</si>
  <si>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</si>
  <si>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</si>
  <si>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</si>
  <si>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</si>
  <si>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</si>
  <si>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</si>
  <si>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</si>
  <si>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</si>
  <si>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</si>
  <si>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</si>
  <si>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</si>
  <si>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</si>
  <si>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</si>
  <si>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</si>
  <si>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</si>
  <si>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</si>
  <si>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</si>
  <si>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</si>
  <si>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</si>
  <si>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</si>
  <si>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</si>
  <si>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</si>
  <si>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</si>
  <si>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</si>
  <si>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</si>
  <si>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</si>
  <si>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</si>
  <si>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</si>
  <si>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</si>
  <si>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</si>
  <si>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</si>
  <si>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</si>
  <si>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</si>
  <si>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</si>
  <si>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</si>
  <si>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</si>
  <si>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</si>
  <si>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</si>
  <si>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</si>
  <si>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</si>
  <si>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</si>
  <si>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</si>
  <si>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</si>
  <si>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</si>
  <si>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</si>
  <si>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</si>
  <si>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</si>
  <si>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</si>
  <si>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</si>
  <si>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</si>
  <si>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</si>
  <si>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</si>
  <si>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</si>
  <si>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</si>
  <si>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</si>
  <si>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</si>
  <si>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</si>
  <si>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</si>
  <si>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</si>
  <si>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</si>
  <si>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</si>
  <si>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</si>
  <si>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</si>
  <si>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</si>
  <si>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</si>
  <si>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</si>
  <si>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</si>
  <si>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</si>
  <si>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</si>
  <si>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</si>
  <si>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</si>
  <si>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</si>
  <si>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</si>
  <si>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</si>
  <si>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</si>
  <si>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</si>
  <si>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</si>
  <si>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</si>
  <si>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</si>
  <si>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</si>
  <si>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</si>
  <si>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</si>
  <si>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</si>
  <si>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</si>
  <si>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</si>
  <si>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</si>
  <si>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</si>
  <si>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</si>
  <si>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</si>
  <si>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</si>
  <si>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</si>
  <si>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</si>
  <si>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</si>
  <si>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</si>
  <si>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</si>
  <si>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</si>
  <si>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</si>
  <si>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</si>
  <si>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</si>
  <si>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</si>
  <si>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</si>
  <si>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</si>
  <si>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</si>
  <si>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</si>
  <si>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</si>
  <si>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</si>
  <si>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</si>
  <si>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</si>
  <si>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</si>
  <si>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</si>
  <si>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</si>
  <si>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</si>
  <si>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</si>
  <si>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</si>
  <si>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</si>
  <si>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</si>
  <si>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</si>
  <si>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</si>
  <si>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</si>
  <si>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</si>
  <si>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</si>
  <si>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</si>
  <si>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</si>
  <si>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</si>
  <si>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</si>
  <si>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</si>
  <si>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</si>
  <si>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</si>
  <si>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</si>
  <si>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</si>
  <si>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</si>
  <si>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</si>
  <si>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</si>
  <si>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</si>
  <si>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</si>
  <si>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</si>
  <si>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</si>
  <si>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</si>
  <si>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</si>
  <si>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</si>
  <si>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</si>
  <si>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</si>
  <si>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</si>
  <si>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</si>
  <si>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</si>
  <si>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</si>
  <si>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</si>
  <si>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</si>
  <si>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</si>
  <si>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</si>
  <si>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</si>
  <si>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</si>
  <si>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</si>
  <si>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</si>
  <si>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</si>
  <si>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</si>
  <si>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</si>
  <si>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</si>
  <si>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</si>
  <si>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</si>
  <si>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</si>
  <si>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</si>
  <si>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</si>
  <si>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</si>
  <si>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</si>
  <si>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</si>
  <si>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</si>
  <si>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</si>
  <si>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</si>
  <si>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</si>
  <si>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</si>
  <si>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</si>
  <si>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</si>
  <si>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</si>
  <si>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</si>
  <si>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</si>
  <si>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</si>
  <si>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</si>
  <si>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</si>
  <si>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</si>
  <si>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</si>
  <si>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</si>
  <si>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</si>
  <si>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</si>
  <si>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</si>
  <si>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</si>
  <si>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</si>
  <si>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</si>
  <si>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</si>
  <si>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</si>
  <si>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</si>
  <si>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</si>
  <si>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</si>
  <si>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</si>
  <si>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</si>
  <si>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</si>
  <si>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</si>
  <si>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</si>
  <si>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</si>
  <si>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</si>
  <si>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</si>
  <si>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</si>
  <si>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</si>
  <si>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</si>
  <si>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</si>
  <si>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</si>
  <si>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</si>
  <si>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</si>
  <si>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</si>
  <si>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</si>
  <si>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</si>
  <si>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</si>
  <si>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</si>
  <si>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</si>
  <si>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</si>
  <si>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</si>
  <si>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</si>
  <si>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</si>
  <si>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</si>
  <si>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</si>
  <si>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</si>
  <si>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</si>
  <si>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</si>
  <si>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</si>
  <si>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</si>
  <si>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</si>
  <si>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</si>
  <si>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</si>
  <si>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</si>
  <si>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</si>
  <si>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</si>
  <si>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</si>
  <si>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</si>
  <si>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</si>
  <si>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</si>
  <si>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</si>
  <si>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</si>
  <si>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</si>
  <si>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</si>
  <si>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</si>
  <si>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</si>
  <si>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</si>
  <si>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</si>
  <si>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</si>
  <si>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</si>
  <si>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</si>
  <si>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</si>
  <si>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</si>
  <si>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</si>
  <si>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</si>
  <si>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</si>
  <si>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</si>
  <si>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</si>
  <si>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</si>
  <si>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</si>
  <si>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</si>
  <si>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</si>
  <si>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</si>
  <si>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</si>
  <si>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</si>
  <si>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</si>
  <si>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</si>
  <si>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</si>
  <si>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</si>
  <si>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</si>
  <si>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</si>
  <si>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</si>
  <si>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</si>
  <si>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</si>
  <si>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</si>
  <si>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</si>
  <si>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</si>
  <si>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</si>
  <si>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</si>
  <si>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</si>
  <si>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</si>
  <si>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</si>
  <si>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</si>
  <si>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</si>
  <si>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</si>
  <si>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</si>
  <si>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</si>
  <si>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</si>
  <si>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</si>
  <si>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</si>
  <si>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</si>
  <si>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</si>
  <si>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</si>
  <si>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</si>
  <si>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</si>
  <si>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</si>
  <si>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</si>
  <si>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</si>
  <si>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</si>
  <si>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</si>
  <si>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</si>
  <si>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</si>
  <si>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</si>
  <si>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</si>
  <si>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</si>
  <si>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</si>
  <si>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</si>
  <si>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</si>
  <si>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</si>
  <si>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</si>
  <si>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</si>
  <si>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</si>
  <si>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</si>
  <si>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</si>
  <si>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</si>
  <si>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</si>
  <si>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</si>
  <si>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</si>
  <si>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</si>
  <si>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</si>
  <si>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</si>
  <si>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</si>
  <si>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</si>
  <si>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</si>
  <si>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</si>
  <si>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</si>
  <si>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</si>
  <si>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</si>
  <si>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</si>
  <si>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</si>
  <si>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</si>
  <si>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</si>
  <si>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</si>
  <si>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</si>
  <si>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</si>
  <si>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</si>
  <si>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</si>
  <si>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</si>
  <si>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</si>
  <si>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</si>
  <si>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</si>
  <si>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</si>
  <si>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</si>
  <si>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</si>
  <si>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</si>
  <si>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</si>
  <si>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</si>
  <si>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</si>
  <si>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</si>
  <si>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</si>
  <si>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</si>
  <si>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</si>
  <si>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</si>
  <si>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</si>
  <si>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</si>
  <si>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</si>
  <si>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</si>
  <si>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</si>
  <si>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</si>
  <si>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</si>
  <si>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</si>
  <si>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</si>
  <si>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</si>
  <si>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</si>
  <si>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</si>
  <si>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</si>
  <si>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</si>
  <si>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</si>
  <si>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</si>
  <si>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</si>
  <si>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</si>
  <si>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</si>
  <si>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</si>
  <si>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</si>
  <si>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</si>
  <si>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</si>
  <si>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</si>
  <si>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</si>
  <si>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</si>
  <si>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</si>
  <si>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</si>
  <si>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</si>
  <si>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</si>
  <si>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</si>
  <si>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</si>
  <si>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</si>
  <si>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</si>
  <si>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</si>
  <si>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</si>
  <si>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</si>
  <si>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</si>
  <si>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</si>
  <si>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</si>
  <si>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</si>
  <si>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</si>
  <si>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</si>
  <si>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</si>
  <si>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</si>
  <si>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</si>
  <si>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</si>
  <si>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</si>
  <si>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</si>
  <si>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</si>
  <si>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</si>
  <si>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</si>
  <si>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</si>
  <si>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</si>
  <si>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</si>
  <si>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</si>
  <si>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</si>
  <si>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</si>
  <si>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</si>
  <si>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</si>
  <si>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</si>
  <si>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</si>
  <si>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</si>
  <si>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</si>
  <si>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</si>
  <si>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</si>
  <si>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</si>
  <si>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</si>
  <si>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</si>
  <si>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</si>
  <si>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</si>
  <si>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</si>
  <si>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</si>
  <si>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</si>
  <si>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</si>
  <si>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</si>
  <si>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</si>
  <si>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</si>
  <si>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</si>
  <si>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</si>
  <si>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</si>
  <si>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</si>
  <si>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</si>
  <si>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</si>
  <si>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</si>
  <si>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</si>
  <si>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</si>
  <si>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</si>
  <si>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</si>
  <si>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</si>
  <si>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</si>
  <si>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</si>
  <si>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</si>
  <si>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</si>
  <si>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</si>
  <si>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</si>
  <si>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</si>
  <si>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</si>
  <si>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</si>
  <si>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</si>
  <si>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</si>
  <si>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</si>
  <si>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</si>
  <si>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</si>
  <si>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</si>
  <si>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</si>
  <si>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</si>
  <si>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</si>
  <si>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</si>
  <si>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</si>
  <si>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</si>
  <si>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</si>
  <si>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</si>
  <si>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</si>
  <si>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</si>
  <si>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</si>
  <si>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</si>
  <si>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</si>
  <si>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</si>
  <si>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</si>
  <si>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</si>
  <si>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</si>
  <si>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</si>
  <si>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</si>
  <si>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</si>
  <si>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</si>
  <si>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</si>
  <si>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</si>
  <si>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</si>
  <si>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</si>
  <si>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</si>
  <si>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</si>
  <si>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</si>
  <si>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</si>
  <si>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</si>
  <si>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</si>
  <si>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</si>
  <si>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</si>
  <si>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</si>
  <si>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</si>
  <si>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</si>
  <si>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</si>
  <si>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</si>
  <si>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</si>
  <si>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</si>
  <si>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</si>
  <si>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</si>
  <si>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</si>
  <si>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</si>
  <si>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</si>
  <si>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</si>
  <si>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</si>
  <si>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</si>
  <si>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</si>
  <si>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</si>
  <si>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</si>
  <si>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</si>
  <si>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</si>
  <si>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</si>
  <si>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</si>
  <si>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</si>
  <si>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</si>
  <si>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</si>
  <si>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</si>
  <si>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</si>
  <si>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</si>
  <si>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</si>
  <si>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</si>
  <si>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</si>
  <si>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</si>
  <si>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</si>
  <si>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</si>
  <si>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</si>
  <si>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</si>
  <si>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</si>
  <si>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</si>
  <si>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</si>
  <si>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</si>
  <si>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</si>
  <si>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</si>
  <si>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</si>
  <si>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</si>
  <si>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</si>
  <si>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</si>
  <si>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</si>
  <si>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</si>
  <si>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</si>
  <si>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</si>
  <si>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</si>
  <si>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</si>
  <si>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</si>
  <si>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</si>
  <si>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</si>
  <si>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</si>
  <si>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</si>
  <si>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</si>
  <si>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</si>
  <si>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</si>
  <si>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</si>
  <si>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</si>
  <si>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</si>
  <si>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</si>
  <si>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</si>
  <si>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</si>
  <si>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</si>
  <si>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</si>
  <si>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</si>
  <si>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</si>
  <si>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</si>
  <si>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</si>
  <si>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</si>
  <si>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</si>
  <si>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</si>
  <si>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</si>
  <si>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</si>
  <si>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</si>
  <si>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</si>
  <si>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</si>
  <si>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</si>
  <si>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</si>
  <si>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</si>
  <si>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</si>
  <si>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</si>
  <si>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</si>
  <si>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</si>
  <si>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</si>
  <si>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</si>
  <si>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</si>
  <si>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</si>
  <si>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</si>
  <si>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</si>
  <si>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</si>
  <si>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</si>
  <si>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</si>
  <si>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</si>
  <si>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</si>
  <si>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</si>
  <si>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</si>
  <si>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</si>
  <si>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</si>
  <si>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</si>
  <si>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</si>
  <si>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</si>
  <si>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</si>
  <si>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</si>
  <si>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</si>
  <si>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</si>
  <si>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</si>
  <si>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</si>
  <si>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</si>
  <si>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</si>
  <si>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</si>
  <si>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</si>
  <si>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</si>
  <si>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</si>
  <si>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</si>
  <si>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</si>
  <si>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</si>
  <si>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</si>
  <si>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</si>
  <si>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</si>
  <si>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</si>
  <si>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</si>
  <si>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</si>
  <si>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</si>
  <si>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</si>
  <si>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</si>
  <si>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</si>
  <si>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</si>
  <si>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</si>
  <si>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</si>
  <si>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</si>
  <si>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</si>
  <si>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</si>
  <si>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</si>
  <si>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</si>
  <si>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</si>
  <si>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</si>
  <si>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</si>
  <si>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</si>
  <si>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</si>
  <si>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</si>
  <si>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</si>
  <si>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</si>
  <si>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</si>
  <si>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</si>
  <si>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</si>
  <si>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</si>
  <si>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</si>
  <si>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</si>
  <si>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</si>
  <si>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</si>
  <si>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</si>
  <si>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</si>
  <si>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</si>
  <si>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</si>
  <si>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</si>
  <si>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</si>
  <si>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</si>
  <si>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</si>
  <si>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</si>
  <si>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</si>
  <si>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</si>
  <si>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</si>
  <si>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</si>
  <si>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</si>
  <si>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</si>
  <si>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</si>
  <si>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</si>
  <si>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</si>
  <si>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</si>
  <si>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</si>
  <si>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</si>
  <si>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</si>
  <si>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</si>
  <si>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</si>
  <si>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</si>
  <si>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</si>
  <si>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</si>
  <si>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</si>
  <si>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</si>
  <si>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</si>
  <si>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</si>
  <si>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</si>
  <si>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</si>
  <si>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</si>
  <si>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</si>
  <si>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</si>
  <si>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</si>
  <si>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</si>
  <si>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</si>
  <si>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</si>
  <si>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</si>
  <si>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</si>
  <si>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</si>
  <si>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</si>
  <si>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</si>
  <si>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</si>
  <si>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</si>
  <si>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</si>
  <si>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</si>
  <si>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</si>
  <si>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</si>
  <si>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</si>
  <si>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</si>
  <si>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</si>
  <si>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</si>
  <si>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</si>
  <si>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</si>
  <si>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</si>
  <si>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</si>
  <si>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</si>
  <si>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</si>
  <si>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</si>
  <si>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</si>
  <si>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</si>
  <si>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</si>
  <si>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</si>
  <si>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</si>
  <si>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</si>
  <si>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</si>
  <si>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</si>
  <si>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</si>
  <si>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</si>
  <si>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</si>
  <si>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</si>
  <si>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</si>
  <si>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</si>
  <si>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</si>
  <si>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</si>
  <si>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</si>
  <si>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</si>
  <si>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</si>
  <si>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</si>
  <si>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</si>
  <si>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</si>
  <si>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</si>
  <si>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</si>
  <si>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</si>
  <si>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</si>
  <si>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</si>
  <si>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</si>
  <si>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</si>
  <si>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</si>
  <si>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</si>
  <si>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</si>
  <si>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</si>
  <si>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</si>
  <si>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</si>
  <si>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</si>
  <si>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</si>
  <si>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</si>
  <si>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</si>
  <si>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</si>
  <si>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</si>
  <si>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</si>
  <si>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</si>
  <si>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</si>
  <si>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</si>
  <si>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</si>
  <si>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</si>
  <si>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</si>
  <si>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</si>
  <si>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</si>
  <si>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</si>
  <si>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</si>
  <si>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</si>
  <si>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</si>
  <si>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</si>
  <si>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</si>
  <si>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</si>
  <si>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</si>
  <si>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</si>
  <si>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</si>
  <si>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</si>
  <si>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</si>
  <si>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</si>
  <si>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</si>
  <si>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</si>
  <si>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</si>
  <si>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</si>
  <si>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</si>
  <si>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</si>
  <si>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</si>
  <si>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</si>
  <si>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</si>
  <si>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</si>
  <si>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</si>
  <si>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</si>
  <si>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</si>
  <si>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</si>
  <si>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</si>
  <si>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</si>
  <si>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</si>
  <si>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</si>
  <si>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</si>
  <si>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</si>
  <si>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</si>
  <si>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</si>
  <si>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</si>
  <si>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</si>
  <si>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</si>
  <si>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</si>
  <si>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</si>
  <si>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</si>
  <si>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</si>
  <si>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</si>
  <si>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</si>
  <si>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</si>
  <si>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</si>
  <si>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</si>
  <si>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</si>
  <si>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</si>
  <si>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</si>
  <si>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</si>
  <si>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</si>
  <si>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</si>
  <si>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</si>
  <si>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</si>
  <si>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</si>
  <si>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</si>
  <si>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</si>
  <si>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</si>
  <si>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</si>
  <si>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</si>
  <si>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</si>
  <si>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</si>
  <si>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</si>
  <si>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</si>
  <si>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</si>
  <si>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</si>
  <si>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</si>
  <si>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</si>
  <si>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</si>
  <si>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</si>
  <si>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</si>
  <si>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</si>
  <si>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</si>
  <si>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</si>
  <si>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</si>
  <si>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</si>
  <si>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</si>
  <si>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</si>
  <si>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</si>
  <si>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</si>
  <si>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</si>
  <si>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</si>
  <si>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</si>
  <si>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</si>
  <si>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</si>
  <si>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</si>
  <si>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</si>
  <si>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</si>
  <si>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</si>
  <si>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</si>
  <si>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</si>
  <si>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</si>
  <si>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</si>
  <si>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</si>
  <si>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</si>
  <si>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</si>
  <si>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</si>
  <si>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</si>
  <si>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</si>
  <si>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</si>
  <si>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</si>
  <si>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</si>
  <si>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</si>
  <si>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</si>
  <si>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</si>
  <si>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</si>
  <si>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</si>
  <si>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</si>
  <si>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</si>
  <si>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</si>
  <si>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</si>
  <si>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</si>
  <si>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</si>
  <si>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</si>
  <si>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</si>
  <si>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</si>
  <si>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</si>
  <si>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</si>
  <si>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</si>
  <si>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</si>
  <si>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</si>
  <si>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</si>
  <si>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</si>
  <si>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</si>
  <si>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</si>
  <si>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</si>
  <si>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</si>
  <si>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</si>
  <si>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</si>
  <si>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</si>
  <si>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</si>
  <si>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</si>
  <si>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</si>
  <si>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</si>
  <si>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</si>
  <si>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</si>
  <si>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</si>
  <si>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</si>
  <si>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</si>
  <si>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</si>
  <si>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</si>
  <si>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</si>
  <si>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</si>
  <si>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</si>
  <si>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</si>
  <si>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</si>
  <si>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</si>
  <si>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</si>
  <si>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</si>
  <si>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</si>
  <si>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</si>
  <si>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</si>
  <si>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</si>
  <si>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</si>
  <si>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</si>
  <si>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</si>
  <si>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</si>
  <si>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</si>
  <si>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</si>
  <si>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</si>
  <si>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</si>
  <si>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</si>
  <si>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</si>
  <si>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</si>
  <si>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</si>
  <si>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</si>
  <si>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</si>
  <si>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</si>
  <si>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</si>
  <si>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</si>
  <si>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</si>
  <si>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</si>
  <si>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</si>
  <si>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</si>
  <si>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</si>
  <si>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</si>
  <si>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</si>
  <si>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</si>
  <si>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</si>
  <si>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</si>
  <si>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</si>
  <si>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</si>
  <si>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</si>
  <si>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</si>
  <si>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</si>
  <si>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</si>
  <si>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</si>
  <si>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</si>
  <si>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</si>
  <si>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</si>
  <si>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</si>
  <si>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</si>
  <si>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</si>
  <si>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</si>
  <si>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</si>
  <si>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</si>
  <si>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</si>
  <si>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</si>
  <si>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</si>
  <si>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</si>
  <si>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</si>
  <si>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</si>
  <si>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</si>
  <si>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</si>
  <si>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</si>
  <si>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</si>
  <si>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</si>
  <si>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</si>
  <si>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</si>
  <si>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</si>
  <si>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</si>
  <si>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</si>
  <si>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</si>
  <si>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</si>
  <si>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</si>
  <si>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</si>
  <si>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</si>
  <si>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</si>
  <si>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</si>
  <si>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</si>
  <si>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</si>
  <si>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</si>
  <si>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</si>
  <si>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</si>
  <si>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</si>
  <si>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</si>
  <si>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</si>
  <si>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</si>
  <si>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</si>
  <si>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</si>
  <si>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</si>
  <si>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</si>
  <si>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</si>
  <si>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</si>
  <si>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</si>
  <si>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</si>
  <si>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</si>
  <si>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</si>
  <si>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</si>
  <si>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</si>
  <si>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</si>
  <si>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</si>
  <si>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</si>
  <si>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</si>
  <si>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</si>
  <si>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</si>
  <si>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</si>
  <si>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</si>
  <si>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</si>
  <si>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</si>
  <si>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</si>
  <si>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</si>
  <si>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</si>
  <si>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</si>
  <si>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</si>
  <si>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</si>
  <si>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</si>
  <si>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</si>
  <si>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</si>
  <si>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</si>
  <si>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</si>
  <si>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</si>
  <si>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</si>
  <si>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</si>
  <si>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</si>
  <si>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</si>
  <si>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</si>
  <si>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</si>
  <si>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</si>
  <si>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</si>
  <si>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</si>
  <si>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</si>
  <si>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</si>
  <si>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</si>
  <si>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</si>
  <si>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</si>
  <si>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</si>
  <si>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</si>
  <si>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</si>
  <si>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</si>
  <si>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</si>
  <si>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</si>
  <si>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</si>
  <si>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</si>
  <si>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</si>
  <si>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</si>
  <si>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</si>
  <si>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</si>
  <si>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</si>
  <si>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</si>
  <si>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</si>
  <si>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</si>
  <si>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</si>
  <si>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</si>
  <si>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</si>
  <si>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</si>
  <si>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</si>
  <si>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</si>
  <si>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</si>
  <si>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</si>
  <si>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</si>
  <si>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</si>
  <si>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</si>
  <si>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</si>
  <si>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</si>
  <si>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</si>
  <si>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</si>
  <si>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</si>
  <si>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</si>
  <si>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</si>
  <si>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</si>
  <si>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</si>
  <si>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</si>
  <si>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</si>
  <si>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</si>
  <si>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</si>
  <si>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</si>
  <si>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</si>
  <si>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</si>
  <si>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</si>
  <si>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</si>
  <si>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</si>
  <si>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</si>
  <si>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</si>
  <si>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</si>
  <si>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</si>
  <si>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</si>
  <si>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</si>
  <si>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</si>
  <si>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</si>
  <si>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</si>
  <si>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</si>
  <si>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</si>
  <si>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</si>
  <si>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</si>
  <si>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</si>
  <si>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</si>
  <si>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</si>
  <si>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</si>
  <si>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</si>
  <si>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</si>
  <si>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</si>
  <si>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</si>
  <si>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</si>
  <si>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</si>
  <si>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</si>
  <si>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</si>
  <si>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</si>
  <si>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</si>
  <si>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</si>
  <si>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</si>
  <si>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</si>
  <si>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</si>
  <si>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</si>
  <si>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</si>
  <si>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</si>
  <si>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</si>
  <si>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</si>
  <si>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</si>
  <si>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</si>
  <si>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</si>
  <si>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</si>
  <si>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</si>
  <si>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</si>
  <si>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</si>
  <si>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</si>
  <si>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</si>
  <si>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</si>
  <si>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</si>
  <si>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</si>
  <si>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</si>
  <si>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</si>
  <si>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</si>
  <si>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</si>
  <si>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</si>
  <si>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</si>
  <si>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</si>
  <si>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</si>
  <si>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</si>
  <si>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</si>
  <si>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</si>
  <si>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</si>
  <si>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</si>
  <si>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</si>
  <si>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</si>
  <si>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</si>
  <si>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</si>
  <si>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</si>
  <si>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</si>
  <si>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</si>
  <si>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</si>
  <si>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</si>
  <si>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</si>
  <si>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</si>
  <si>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</si>
  <si>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</si>
  <si>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</si>
  <si>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</si>
  <si>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</si>
  <si>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</si>
  <si>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</si>
  <si>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</si>
  <si>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</si>
  <si>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</si>
  <si>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</si>
  <si>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</si>
  <si>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</si>
  <si>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</si>
  <si>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</si>
  <si>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</si>
  <si>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</si>
  <si>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</si>
  <si>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</si>
  <si>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</si>
  <si>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</si>
  <si>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</si>
  <si>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</si>
  <si>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</si>
  <si>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</si>
  <si>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</si>
  <si>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</si>
  <si>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</si>
  <si>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</si>
  <si>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</si>
  <si>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</si>
  <si>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</si>
  <si>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</si>
  <si>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</si>
  <si>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</si>
  <si>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</si>
  <si>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</si>
  <si>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</si>
  <si>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</si>
  <si>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</si>
  <si>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</si>
  <si>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</si>
  <si>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</si>
  <si>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</si>
  <si>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</si>
  <si>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</si>
  <si>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</si>
  <si>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</si>
  <si>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</si>
  <si>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</si>
  <si>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</si>
  <si>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</si>
  <si>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</si>
  <si>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</si>
  <si>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</si>
  <si>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</si>
  <si>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</si>
  <si>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</si>
  <si>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</si>
  <si>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</si>
  <si>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</si>
  <si>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</si>
  <si>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</si>
  <si>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</si>
  <si>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</si>
  <si>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</si>
  <si>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</si>
  <si>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</si>
  <si>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</si>
  <si>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</si>
  <si>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</si>
  <si>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</si>
  <si>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</si>
  <si>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</si>
  <si>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</si>
  <si>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</si>
  <si>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</si>
  <si>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</si>
  <si>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</si>
  <si>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</si>
  <si>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</si>
  <si>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</si>
  <si>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</si>
  <si>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</si>
  <si>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</si>
  <si>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</si>
  <si>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</si>
  <si>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</si>
  <si>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</si>
  <si>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</si>
  <si>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</si>
  <si>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</si>
  <si>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</si>
  <si>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</si>
  <si>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</si>
  <si>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</si>
  <si>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</si>
  <si>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</si>
  <si>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</si>
  <si>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</si>
  <si>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</si>
  <si>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</si>
  <si>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</si>
  <si>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</si>
  <si>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</si>
  <si>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</si>
  <si>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</si>
  <si>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</si>
  <si>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</si>
  <si>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</si>
  <si>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</si>
  <si>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</si>
  <si>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</si>
  <si>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</si>
  <si>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</si>
  <si>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</si>
  <si>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</si>
  <si>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</si>
  <si>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</si>
  <si>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</si>
  <si>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</si>
  <si>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</si>
  <si>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</si>
  <si>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</si>
  <si>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</si>
  <si>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</si>
  <si>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</si>
  <si>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</si>
  <si>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</si>
  <si>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</si>
  <si>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</si>
  <si>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</si>
  <si>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</si>
  <si>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</si>
  <si>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</si>
  <si>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</si>
  <si>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</si>
  <si>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</si>
  <si>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</si>
  <si>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</si>
  <si>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</si>
  <si>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</si>
  <si>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</si>
  <si>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</si>
  <si>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</si>
  <si>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</si>
  <si>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</si>
  <si>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</si>
  <si>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</si>
  <si>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</si>
  <si>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</si>
  <si>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</si>
  <si>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</si>
  <si>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</si>
  <si>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</si>
  <si>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</si>
  <si>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</si>
  <si>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</si>
  <si>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</si>
  <si>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</si>
  <si>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</si>
  <si>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</si>
  <si>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</si>
  <si>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</si>
  <si>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</si>
  <si>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</si>
  <si>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</si>
  <si>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</si>
  <si>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</si>
  <si>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</si>
  <si>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</si>
  <si>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</si>
  <si>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</si>
  <si>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</si>
  <si>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</si>
  <si>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</si>
  <si>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</si>
  <si>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</si>
  <si>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</si>
  <si>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</si>
  <si>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</si>
  <si>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</si>
  <si>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</si>
  <si>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</si>
  <si>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</si>
  <si>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</si>
  <si>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</si>
  <si>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</si>
  <si>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</si>
  <si>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</si>
  <si>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</si>
  <si>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</si>
  <si>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</si>
  <si>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</si>
  <si>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</si>
  <si>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</si>
  <si>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</si>
  <si>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</si>
  <si>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</si>
  <si>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</si>
  <si>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</si>
  <si>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</si>
  <si>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</si>
  <si>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</si>
  <si>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</si>
  <si>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</si>
  <si>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</si>
  <si>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</si>
  <si>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</si>
  <si>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</si>
  <si>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</si>
  <si>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</si>
  <si>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</si>
  <si>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</si>
  <si>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</si>
  <si>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</si>
  <si>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</si>
  <si>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</si>
  <si>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</si>
  <si>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</si>
  <si>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</si>
  <si>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</si>
  <si>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</si>
  <si>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</si>
  <si>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</si>
  <si>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</si>
  <si>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</si>
  <si>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</si>
  <si>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</si>
  <si>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</si>
  <si>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</si>
  <si>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</si>
  <si>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</si>
  <si>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</si>
  <si>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</si>
  <si>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</si>
  <si>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</si>
  <si>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</si>
  <si>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</si>
  <si>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</si>
  <si>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</si>
  <si>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</si>
  <si>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</si>
  <si>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</si>
  <si>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</si>
  <si>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</si>
  <si>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</si>
  <si>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</si>
  <si>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</si>
  <si>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</si>
  <si>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</si>
  <si>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</si>
  <si>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</si>
  <si>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</si>
  <si>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</si>
  <si>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</si>
  <si>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</si>
  <si>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</si>
  <si>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</si>
  <si>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</si>
  <si>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</si>
  <si>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</si>
  <si>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</si>
  <si>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</si>
  <si>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</si>
  <si>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</si>
  <si>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</si>
  <si>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</si>
  <si>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</si>
  <si>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</si>
  <si>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</si>
  <si>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</si>
  <si>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</si>
  <si>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</si>
  <si>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</si>
  <si>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</si>
  <si>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</si>
  <si>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</si>
  <si>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</si>
  <si>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</si>
  <si>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</si>
  <si>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</si>
  <si>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</si>
  <si>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</si>
  <si>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</si>
  <si>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</si>
  <si>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</si>
  <si>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</si>
  <si>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</si>
  <si>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</si>
  <si>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</si>
  <si>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</si>
  <si>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</si>
  <si>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</si>
  <si>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</si>
  <si>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</si>
  <si>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</si>
  <si>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</si>
  <si>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</si>
  <si>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</si>
  <si>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</si>
  <si>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</si>
  <si>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</si>
  <si>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</si>
  <si>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</si>
  <si>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</si>
  <si>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</si>
  <si>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</si>
  <si>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</si>
  <si>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</si>
  <si>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</si>
  <si>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</si>
  <si>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</si>
  <si>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</si>
  <si>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</si>
  <si>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</si>
  <si>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</si>
  <si>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</si>
  <si>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</si>
  <si>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</si>
  <si>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</si>
  <si>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</si>
  <si>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</si>
  <si>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</si>
  <si>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</si>
  <si>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</si>
  <si>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</si>
  <si>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</si>
  <si>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</si>
  <si>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</si>
  <si>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</si>
  <si>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</si>
  <si>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</si>
  <si>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</si>
  <si>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</si>
  <si>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</si>
  <si>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</si>
  <si>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</si>
  <si>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</si>
  <si>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</si>
  <si>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</si>
  <si>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</si>
  <si>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</si>
  <si>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</si>
  <si>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</si>
  <si>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</si>
  <si>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</si>
  <si>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</si>
  <si>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</si>
  <si>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</si>
  <si>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</si>
  <si>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</si>
  <si>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</si>
  <si>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</si>
  <si>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</si>
  <si>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</si>
  <si>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</si>
  <si>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</si>
  <si>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</si>
  <si>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</si>
  <si>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</si>
  <si>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</si>
  <si>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</si>
  <si>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</si>
  <si>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</si>
  <si>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</si>
  <si>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</si>
  <si>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</si>
  <si>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</si>
  <si>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</si>
  <si>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</si>
  <si>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</si>
  <si>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</si>
  <si>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</si>
  <si>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</si>
  <si>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</si>
  <si>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</si>
  <si>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</si>
  <si>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</si>
  <si>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</si>
  <si>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</si>
  <si>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</si>
  <si>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</si>
  <si>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</si>
  <si>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</si>
  <si>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</si>
  <si>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</si>
  <si>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</si>
  <si>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</si>
  <si>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</si>
  <si>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</si>
  <si>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</si>
  <si>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</si>
  <si>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</si>
  <si>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</si>
  <si>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</si>
  <si>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</si>
  <si>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</si>
  <si>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</si>
  <si>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</si>
  <si>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</si>
  <si>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</si>
  <si>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</si>
  <si>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</si>
  <si>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</si>
  <si>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</si>
  <si>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</si>
  <si>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</si>
  <si>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</si>
  <si>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</si>
  <si>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</si>
  <si>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</si>
  <si>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</si>
  <si>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</si>
  <si>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</si>
  <si>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</si>
  <si>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</si>
  <si>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</si>
  <si>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</si>
  <si>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</si>
  <si>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</si>
  <si>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</si>
  <si>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</si>
  <si>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</si>
  <si>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</si>
  <si>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</si>
  <si>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</si>
  <si>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</si>
  <si>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</si>
  <si>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</si>
  <si>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</si>
  <si>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</si>
  <si>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</si>
  <si>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</si>
  <si>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</si>
  <si>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</si>
  <si>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</si>
  <si>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</si>
  <si>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</si>
  <si>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</si>
  <si>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</si>
  <si>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</si>
  <si>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</si>
  <si>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</si>
  <si>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</si>
  <si>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</si>
  <si>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</si>
  <si>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</si>
  <si>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</si>
  <si>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</si>
  <si>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</si>
  <si>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</si>
  <si>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</si>
  <si>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PCM-20251128-00000279</t>
  </si>
  <si>
    <t>ETA 40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</si>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</sst>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family val="2"/>
      <charset val="1"/>
    </font>
    <font>
      <sz val="11"/>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0" totalsRowShown="0" headerRowDxfId="47" dataDxfId="46" headerRowBorderDxfId="44" tableBorderDxfId="45" totalsRowBorderDxfId="43">
  <autoFilter ref="A1:L3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326.36234236111341</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45989.31076828704</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45989.31076828704</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45989.31076828704</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45989.31076828704</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45989.31076828704</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45989.31076828704</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45989.31076828704</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45989.31076828704</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45989.31076828704</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45989.31076828704</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45989.31076828704</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45989.31076828704</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45989.31076828704</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45989.31076828704</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45989.31076828704</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45989.31076828704</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45989.31076828704</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45989.31076828704</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45989.31076828704</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45989.31076828704</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45989.31076828704</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45989.31076828704</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45989.31076828704</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45989.31076828704</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45989.31076828704</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45989.31076828704</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45989.31076828704</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45989.31076828704</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45989.31076828704</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45989.31076828704</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45989.31076828704</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45989.31076828704</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45989.31076828704</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45989.31076828704</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45989.31076828704</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45989.31076828704</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45989.31076828704</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45989.31076828704</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92DB8DB5-7BBE-4C8E-BEA8-9410A6BD741F}"/>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tabSelected="1" workbookViewId="0">
      <pane ySplit="1" topLeftCell="A2" activePane="bottomLeft" state="frozen"/>
      <selection pane="bottomLeft" activeCell="D7" activeCellId="1" sqref="D6 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164.31093032407807</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4.9233493055580766</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0.66995810185471782</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R2</v>
      </c>
      <c r="C6" s="18"/>
      <c r="D6" s="18" t="s">
        <v>25887</v>
      </c>
      <c r="E6" s="99"/>
      <c r="F6" s="100"/>
      <c r="G6" s="101">
        <f ca="1">IFERROR(NOW()-F6,"-")</f>
        <v>45989.31076828704</v>
      </c>
      <c r="H6" s="100"/>
      <c r="I6" s="18" t="str">
        <f>IFERROR(VLOOKUP(D6,DB!A:F,6,0),"")</f>
        <v>SCECO</v>
      </c>
      <c r="J6" s="18" t="str">
        <f>IFERROR(VLOOKUP(D6,DB!A:G,7,0),"")</f>
        <v>Vandalized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45989.31076828704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45989.31076828704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45989.31076828704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45989.31076828704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45989.31076828704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45989.31076828704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45989.31076828704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45989.31076828704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45989.31076828704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45989.31076828704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45989.31076828704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45989.31076828704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45989.31076828704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45989.31076828704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45989.31076828704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45989.31076828704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45989.31076828704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45989.31076828704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45989.31076828704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45989.31076828704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45989.31076828704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45989.31076828704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45989.31076828704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45989.31076828704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45989.31076828704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45989.31076828704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45989.31076828704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45989.31076828704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45989.31076828704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45989.31076828704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45989.31076828704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45989.31076828704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45989.31076828704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45989.31076828704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45989.31076828704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45989.31076828704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45989.31076828704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45989.31076828704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45989.31076828704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45989.31076828704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45989.31076828704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45989.31076828704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45989.31076828704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45989.31076828704</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45989.31076828704</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45989.31076828704</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45989.31076828704</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45989.31076828704</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45989.31076828704</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45989.31076828704</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45989.31076828704</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45989.31076828704</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45989.31076828704</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45989.31076828704</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45989.31076828704</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45989.31076828704</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45989.31076828704</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45989.31076828704</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45989.31076828704</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45989.31076828704</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45989.31076828704</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45989.31076828704</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45989.31076828704</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45989.31076828704</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45989.31076828704</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45989.31076828704</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45989.31076828704</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45989.31076828704</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45989.31076828704</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45989.31076828704</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45989.31076828704</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45989.31076828704</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45989.31076828704</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45989.31076828704</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45989.31076828704</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45989.31076828704</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45989.31076828704</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45989.31076828704</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45989.31076828704</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45989.31076828704</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45989.31076828704</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45989.31076828704</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t="s">
        <v>39113</v>
      </c>
      <c r="B2" s="58" t="str">
        <f>IFERROR(VLOOKUP(D2,DB!A:K,11,0),"")</f>
        <v>R3</v>
      </c>
      <c r="C2" s="18">
        <v>1</v>
      </c>
      <c r="D2" s="58" t="s">
        <v>28099</v>
      </c>
      <c r="E2" s="18" t="s">
        <v>39021</v>
      </c>
      <c r="F2" s="20">
        <v>45989.307858796295</v>
      </c>
      <c r="G2" s="21">
        <f t="shared" ref="G2:G42" ca="1" si="0">IFERROR(NOW()-F2,"-")</f>
        <v>2.9094907440594397E-3</v>
      </c>
      <c r="H2" s="22">
        <v>45989.302442129629</v>
      </c>
      <c r="I2" s="19" t="str">
        <f>IFERROR(VLOOKUP(D2,DB!A:F,6,0),"")</f>
        <v>SCECO</v>
      </c>
      <c r="J2" s="18" t="str">
        <f>IFERROR(VLOOKUP(D2,DB!A:G,7,0),"")</f>
        <v>Dead</v>
      </c>
      <c r="K2" s="42" t="s">
        <v>39114</v>
      </c>
      <c r="L2" s="23" t="str">
        <f>IFERROR(VLOOKUP(D2,DB!A:I,9,0),"")</f>
        <v>Latis</v>
      </c>
    </row>
    <row r="3" spans="1:13" ht="15" customHeight="1">
      <c r="A3" s="19"/>
      <c r="B3" s="58" t="str">
        <f>IFERROR(VLOOKUP(D3,DB!A:K,11,0),"")</f>
        <v/>
      </c>
      <c r="C3" s="18"/>
      <c r="D3" s="147"/>
      <c r="E3" s="18"/>
      <c r="F3" s="20"/>
      <c r="G3" s="21">
        <f t="shared" ca="1" si="0"/>
        <v>45989.31076828704</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45989.31076828704</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45989.31076828704</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45989.31076828704</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45989.31076828704</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45989.31076828704</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45989.31076828704</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45989.31076828704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45989.31076828704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45989.31076828704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45989.31076828704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45989.31076828704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45989.31076828704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45989.31076828704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45989.31076828704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45989.31076828704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45989.31076828704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45989.31076828704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45989.31076828704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45989.31076828704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45989.31076828704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45989.31076828704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45989.31076828704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45989.31076828704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45989.31076828704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45989.31076828704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45989.31076828704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45989.31076828704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45989.31076828704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45989.31076828704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45989.31076828704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45989.31076828704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45989.31076828704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45989.31076828704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45989.31076828704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45989.31076828704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45989.31076828704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45989.31076828704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45989.31076828704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45989.31076828704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45989.31076828704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45989.31076828704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45989.31076828704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45989.31076828704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45989.31076828704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45989.31076828704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45989.31076828704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45989.31076828704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45989.31076828704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45989.31076828704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45989.31076828704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45989.31076828704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45989.31076828704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45989.31076828704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45989.31076828704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45989.31076828704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45989.31076828704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45989.31076828704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45989.31076828704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45989.31076828704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45989.31076828704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45989.31076828704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45989.31076828704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45989.31076828704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45989.31076828704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45989.31076828704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45989.31076828704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45989.31076828704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45989.31076828704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45989.31076828704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45989.31076828704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45989.31076828704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45989.31076828704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45989.31076828704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45989.31076828704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45989.31076828704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45989.31076828704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45989.31076828704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45989.31076828704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45989.31076828704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45989.31076828704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45989.31076828704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45989.31076828704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45989.31076828704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45989.31076828704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45989.31076828704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45989.31076828704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45989.31076828704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45989.31076828704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45989.31076828704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45989.31076828704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45989.31076828704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45989.31076828704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45989.31076828704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45989.31076828704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45989.31076828704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45989.31076828704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45989.31076828704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45989.31076828704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45989.31076828704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45989.31076828704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45989.31076828704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45989.31076828704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45989.31076828704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45989.31076828704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45989.31076828704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45989.31076828704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45989.31076828704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45989.31076828704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45989.31076828704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45989.31076828704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45989.31076828704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45989.31076828704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45989.31076828704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45989.31076828704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45989.31076828704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45989.31076828704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45989.31076828704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45989.31076828704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45989.31076828704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45989.31076828704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45989.31076828704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45989.31076828704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45989.31076828704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45989.31076828704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45989.31076828704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45989.31076828704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45989.31076828704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45989.31076828704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45989.31076828704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45989.31076828704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45989.31076828704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45989.31076828704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45989.31076828704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45989.31076828704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45989.31076828704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45989.31076828704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45989.31076828704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45989.31076828704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45989.31076828704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45989.31076828704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45989.31076828704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45989.31076828704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45989.31076828704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45989.31076828704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45989.31076828704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45989.31076828704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45989.31076828704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45989.31076828704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45989.31076828704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45989.31076828704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45989.31076828704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45989.31076828704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45989.31076828704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45989.31076828704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45989.31076828704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45989.31076828704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45989.31076828704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45989.31076828704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45989.31076828704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45989.31076828704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45989.31076828704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45989.31076828704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45989.31076828704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45989.31076828704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45989.31076828704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45989.31076828704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45989.31076828704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45989.31076828704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45989.31076828704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45989.31076828704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45989.31076828704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45989.31076828704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45989.31076828704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45989.31076828704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45989.31076828704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45989.31076828704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45989.31076828704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45989.31076828704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45989.31076828704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45989.31076828704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45989.31076828704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45989.31076828704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45989.31076828704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45989.31076828704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45989.31076828704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45989.31076828704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45989.31076828704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45989.31076828704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45989.31076828704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45989.31076828704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45989.31076828704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45989.31076828704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45989.31076828704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45989.31076828704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45989.31076828704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45989.31076828704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45989.31076828704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45989.31076828704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45989.31076828704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45989.31076828704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45989.31076828704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45989.31076828704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45989.31076828704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45989.31076828704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45989.31076828704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45989.31076828704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45989.31076828704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45989.31076828704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45989.31076828704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45989.31076828704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45989.31076828704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45989.31076828704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45989.31076828704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45989.31076828704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45989.31076828704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45989.31076828704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45989.31076828704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45989.31076828704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45989.31076828704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45989.31076828704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45989.31076828704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45989.31076828704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45989.31076828704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45989.31076828704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45989.31076828704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45989.31076828704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45989.31076828704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45989.31076828704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45989.31076828704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45989.31076828704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45989.31076828704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45989.31076828704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45989.31076828704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45989.31076828704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45989.31076828704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45989.31076828704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45989.31076828704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45989.31076828704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45989.31076828704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45989.31076828704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45989.31076828704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45989.31076828704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45989.31076828704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45989.31076828704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45989.31076828704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45989.31076828704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45989.31076828704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45989.31076828704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45989.31076828704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45989.31076828704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45989.31076828704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45989.31076828704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45989.31076828704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45989.31076828704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45989.31076828704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45989.31076828704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45989.31076828704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45989.31076828704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45989.31076828704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45989.31076828704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45989.31076828704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45989.31076828704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45989.31076828704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45989.31076828704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45989.31076828704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45989.31076828704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45989.31076828704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45989.31076828704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45989.31076828704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45989.31076828704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45989.31076828704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45989.31076828704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45989.31076828704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45989.31076828704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45989.31076828704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45989.31076828704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45989.31076828704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45989.31076828704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45989.31076828704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45989.31076828704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45989.31076828704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45989.31076828704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45989.31076828704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45989.31076828704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45989.31076828704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45989.31076828704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45989.31076828704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45989.31076828704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45989.31076828704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45989.31076828704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45989.31076828704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45989.31076828704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45989.31076828704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45989.31076828704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45989.31076828704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45989.31076828704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45989.31076828704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45989.31076828704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45989.31076828704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45989.31076828704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45989.31076828704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45989.31076828704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45989.31076828704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45989.31076828704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45989.31076828704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45989.31076828704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45989.31076828704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45989.31076828704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45989.31076828704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45989.31076828704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45989.31076828704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45989.31076828704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45989.31076828704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45989.31076828704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45989.31076828704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45989.31076828704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45989.31076828704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45989.31076828704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45989.31076828704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45989.31076828704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45989.31076828704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45989.31076828704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45989.31076828704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45989.31076828704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45989.31076828704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45989.31076828704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45989.31076828704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45989.31076828704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45989.31076828704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45989.31076828704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45989.31076828704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45989.31076828704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45989.31076828704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45989.31076828704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45989.31076828704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45989.31076828704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45989.31076828704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45989.31076828704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45989.31076828704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45989.31076828704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45989.31076828704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45989.31076828704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45989.31076828704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45989.31076828704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45989.31076828704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45989.31076828704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45989.31076828704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45989.31076828704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45989.31076828704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45989.31076828704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45989.31076828704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45989.31076828704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45989.31076828704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45989.31076828704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45989.31076828704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45989.31076828704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45989.31076828704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45989.31076828704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45989.31076828704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45989.31076828704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45989.31076828704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45989.31076828704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45989.31076828704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45989.31076828704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45989.31076828704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45989.31076828704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45989.31076828704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45989.31076828704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45989.31076828704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45989.31076828704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45989.31076828704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45989.31076828704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45989.31076828704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45989.31076828704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45989.31076828704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45989.31076828704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45989.31076828704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45989.31076828704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45989.31076828704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45989.31076828704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45989.31076828704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45989.31076828704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45989.31076828704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45989.31076828704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45989.31076828704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45989.31076828704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45989.31076828704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45989.31076828704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45989.31076828704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45989.31076828704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45989.31076828704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45989.31076828704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45989.31076828704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45989.31076828704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45989.31076828704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45989.31076828704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45989.31076828704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45989.31076828704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45989.31076828704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45989.31076828704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45989.31076828704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45989.31076828704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45989.31076828704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45989.31076828704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45989.31076828704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45989.31076828704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45989.31076828704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45989.31076828704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45989.31076828704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45989.31076828704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45989.31076828704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45989.31076828704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45989.31076828704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45989.31076828704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45989.31076828704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45989.31076828704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45989.31076828704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45989.31076828704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45989.31076828704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45989.31076828704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45989.31076828704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45989.31076828704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45989.31076828704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45989.31076828704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45989.31076828704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45989.31076828704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45989.31076828704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45989.31076828704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45989.31076828704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45989.31076828704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45989.31076828704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45989.31076828704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45989.31076828704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45989.31076828704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45989.31076828704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45989.31076828704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45989.31076828704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45989.31076828704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45989.31076828704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45989.31076828704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45989.31076828704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45989.31076828704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45989.31076828704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45989.31076828704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45989.31076828704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45989.31076828704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45989.31076828704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45989.31076828704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45989.31076828704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45989.31076828704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45989.31076828704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45989.31076828704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45989.31076828704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45989.31076828704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45989.31076828704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45989.31076828704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45989.31076828704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45989.31076828704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45989.31076828704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45989.31076828704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45989.31076828704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45989.31076828704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45989.31076828704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45989.31076828704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45989.31076828704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45989.31076828704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45989.31076828704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45989.31076828704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45989.31076828704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45989.31076828704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45989.31076828704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45989.31076828704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45989.31076828704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45989.31076828704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45989.31076828704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45989.31076828704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45989.31076828704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45989.31076828704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45989.31076828704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45989.31076828704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45989.31076828704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45989.31076828704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45989.31076828704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45989.31076828704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45989.31076828704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45989.31076828704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45989.31076828704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45989.31076828704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45989.31076828704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45989.31076828704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45989.31076828704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45989.31076828704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45989.31076828704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45989.31076828704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45989.31076828704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45989.31076828704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45989.31076828704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45989.31076828704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45989.31076828704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45989.31076828704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45989.31076828704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45989.31076828704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45989.31076828704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45989.31076828704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45989.31076828704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45989.31076828704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45989.31076828704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45989.31076828704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45989.31076828704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45989.31076828704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45989.31076828704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45989.31076828704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45989.31076828704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45989.31076828704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45989.31076828704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45989.31076828704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45989.31076828704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45989.31076828704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45989.31076828704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45989.31076828704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45989.31076828704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45989.31076828704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45989.31076828704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45989.31076828704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45989.31076828704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45989.31076828704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45989.31076828704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45989.31076828704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45989.31076828704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45989.31076828704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45989.31076828704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45989.31076828704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45989.31076828704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45989.31076828704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45989.31076828704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45989.31076828704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45989.31076828704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45989.31076828704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45989.31076828704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45989.31076828704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45989.31076828704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45989.31076828704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45989.31076828704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45989.31076828704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45989.31076828704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45989.31076828704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45989.31076828704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45989.31076828704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45989.31076828704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45989.31076828704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45989.31076828704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45989.31076828704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45989.31076828704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45989.31076828704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45989.31076828704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45989.31076828704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45989.31076828704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45989.31076828704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45989.31076828704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45989.31076828704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45989.31076828704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45989.310768402778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45989.310768402778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45989.310768402778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45989.310768402778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45989.310768402778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45989.310768402778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45989.310768402778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45989.310768402778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45989.310768402778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45989.310768402778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45989.310768402778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45989.310768402778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45989.310768402778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45989.310768402778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45989.310768402778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45989.310768402778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45989.310768402778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45989.310768402778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45989.310768402778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45989.310768402778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45989.310768402778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45989.310768402778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45989.310768402778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45989.310768402778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45989.310768402778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45989.310768402778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45989.310768402778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45989.310768402778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45989.310768402778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45989.310768402778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45989.310768402778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45989.310768402778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45989.310768402778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45989.310768402778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45989.310768402778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45989.310768402778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45989.310768402778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45989.310768402778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45989.310768402778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45989.310768402778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45989.310768402778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45989.310768402778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45989.310768402778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45989.310768402778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45989.310768402778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45989.310768402778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45989.310768402778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45989.310768402778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45989.310768402778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45989.310768402778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45989.310768402778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45989.310768402778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45989.310768402778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45989.310768402778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45989.310768402778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45989.310768402778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45989.310768402778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45989.310768402778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45989.310768402778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45989.310768402778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45989.310768402778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45989.310768402778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45989.310768402778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45989.310768402778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45989.310768402778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45989.310768402778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45989.310768402778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45989.310768402778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45989.310768402778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45989.310768402778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45989.310768402778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45989.310768402778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45989.310768402778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45989.310768402778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45989.310768402778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45989.310768402778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45989.310768402778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45989.310768402778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45989.310768402778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45989.310768402778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45989.310768402778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45989.310768402778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45989.310768402778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45989.310768402778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45989.310768402778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45989.310768402778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45989.310768402778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45989.310768402778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45989.310768402778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45989.310768402778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45989.310768402778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45989.310768402778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45989.310768402778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45989.310768402778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45989.310768402778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45989.310768402778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45989.310768402778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45989.310768402778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45989.310768402778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45989.310768402778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45989.310768402778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45989.310768402778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45989.310768402778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45989.310768402778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45989.310768402778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45989.310768402778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45989.310768402778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45989.310768402778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45989.310768402778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45989.310768402778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45989.310768402778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45989.310768402778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45989.310768402778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45989.310768402778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45989.310768402778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45989.310768402778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45989.310768402778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45989.310768402778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45989.310768402778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45989.310768402778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45989.310768402778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45989.310768402778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45989.310768402778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45989.310768402778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45989.310768402778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45989.310768402778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45989.310768402778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45989.310768402778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45989.310768402778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45989.310768402778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45989.310768402778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45989.310768402778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45989.310768402778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45989.310768402778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45989.310768402778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45989.310768402778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45989.310768402778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45989.310768402778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45989.310768402778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45989.310768402778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45989.310768402778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45989.310768402778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45989.310768402778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45989.310768402778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45989.310768402778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45989.310768402778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45989.310768402778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45989.310768402778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45989.310768402778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45989.310768402778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45989.310768402778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45989.310768402778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45989.310768402778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45989.310768402778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45989.310768402778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45989.310768402778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45989.310768402778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45989.310768402778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45989.310768402778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45989.310768402778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45989.310768402778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45989.310768402778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45989.310768402778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45989.310768402778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45989.310768402778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45989.310768402778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45989.310768402778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45989.310768402778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45989.310768402778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45989.310768402778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45989.310768402778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45989.310768402778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45989.310768402778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45989.310768402778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45989.310768402778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45989.310768402778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45989.310768402778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45989.310768402778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45989.310768402778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45989.310768402778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45989.310768402778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45989.310768402778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45989.310768402778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45989.310768402778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45989.310768402778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45989.310768402778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45989.310768402778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45989.310768402778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45989.310768402778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45989.310768402778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45989.310768402778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45989.310768402778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45989.310768402778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45989.310768402778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45989.310768402778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45989.310768402778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45989.310768402778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45989.310768402778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45989.310768402778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45989.310768402778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45989.310768402778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45989.310768402778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45989.310768402778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45989.310768402778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45989.310768402778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45989.310768402778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45989.310768402778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45989.310768402778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45989.310768402778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45989.310768402778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45989.310768402778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45989.310768402778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45989.310768402778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45989.310768402778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45989.310768402778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45989.310768402778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45989.310768402778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45989.310768402778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45989.310768402778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45989.310768402778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45989.310768402778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45989.310768402778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45989.310768402778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45989.310768402778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45989.310768402778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45989.310768402778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45989.310768402778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45989.310768402778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45989.310768402778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45989.310768402778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45989.310768402778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45989.310768402778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45989.310768402778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45989.310768402778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45989.310768402778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45989.310768402778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45989.310768402778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45989.310768402778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45989.310768402778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45989.310768402778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45989.310768402778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45989.310768402778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45989.310768402778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45989.310768402778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45989.310768402778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45989.310768402778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45989.310768402778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45989.310768402778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45989.310768402778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45989.310768402778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45989.310768402778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45989.310768402778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45989.310768402778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45989.310768402778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45989.310768402778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45989.310768402778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45989.310768402778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45989.310768402778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45989.310768402778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45989.310768402778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45989.310768402778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45989.310768402778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45989.310768402778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45989.310768402778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45989.310768402778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45989.310768402778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45989.310768402778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45989.310768402778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45989.310768402778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45989.310768402778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45989.310768402778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45989.310768402778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45989.310768402778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45989.310768402778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45989.310768402778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45989.310768402778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45989.310768402778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45989.310768402778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45989.310768402778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45989.310768402778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45989.310768402778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45989.310768402778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45989.310768402778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45989.310768402778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45989.310768402778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45989.310768402778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45989.310768402778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45989.310768402778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45989.310768402778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45989.310768402778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45989.310768402778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45989.310768402778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45989.310768402778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45989.310768402778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45989.310768402778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45989.310768402778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45989.310768402778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45989.310768402778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45989.310768402778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45989.310768402778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45989.310768402778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45989.310768402778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45989.310768402778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45989.310768402778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45989.310768402778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45989.310768402778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45989.310768402778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45989.310768402778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45989.310768402778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45989.310768402778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45989.310768402778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45989.310768402778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45989.310768402778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45989.310768402778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45989.310768402778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45989.310768402778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45989.310768402778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45989.310768402778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45989.310768402778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45989.310768402778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45989.310768402778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45989.310768402778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45989.310768402778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45989.310768402778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45989.310768402778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45989.310768402778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45989.310768402778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45989.310768402778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45989.310768402778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45989.310768402778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45989.310768402778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45989.310768402778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45989.310768402778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45989.310768402778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45989.310768402778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45989.310768402778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45989.310768402778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45989.310768402778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45989.310768402778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45989.310768402778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45989.310768402778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45989.310768402778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45989.310768402778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45989.310768402778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45989.310768402778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45989.310768402778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45989.310768402778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45989.310768402778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45989.310768402778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45989.310768402778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45989.310768402778</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45989.310768402778</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45989.310768402778</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45989.310768402778</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45989.310768402778</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45989.310768402778</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45989.310768402778</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45989.310768402778</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45989.310768402778</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45989.310768402778</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45989.310768402778</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45989.310768402778</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45989.310768402778</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45989.310768402778</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45989.310768402778</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45989.310768402778</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45989.310768402778</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45989.310768402778</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45989.310768402778</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45989.310768402778</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45989.310768402778</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45989.310768402778</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45989.310768402778</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45989.310768402778</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45989.310768402778</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45989.310768402778</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45989.310768402778</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45989.310768402778</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45989.310768402778</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45989.310768402778</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45989.310768402778</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45989.310768402778</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45989.310768402778</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45989.310768402778</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45989.310768402778</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45989.310768402778</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45989.310768402778</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45989.310768402778</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45989.310768402778</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39115</v>
      </c>
      <c r="B2" s="88" t="str">
        <f>IFERROR(VLOOKUP(D2,DB!A:K,11,0),"")</f>
        <v>R4</v>
      </c>
      <c r="C2" s="90">
        <v>1</v>
      </c>
      <c r="D2" s="88" t="s">
        <v>35092</v>
      </c>
      <c r="E2" s="91" t="s">
        <v>39021</v>
      </c>
      <c r="F2" s="92">
        <v>45703.480717592596</v>
      </c>
      <c r="G2" s="93">
        <f ca="1">IFERROR(NOW()-F2,"")</f>
        <v>285.83005069444334</v>
      </c>
      <c r="H2" s="92">
        <v>45703.474768518521</v>
      </c>
      <c r="I2" s="92" t="str">
        <f>IFERROR(VLOOKUP(D2,DB!A:F,6,0),"")</f>
        <v>SCECO</v>
      </c>
      <c r="J2" s="92" t="str">
        <f>IFERROR(VLOOKUP(D2,DB!A:G,7,0),"")</f>
        <v>Dead</v>
      </c>
      <c r="K2" s="94" t="s">
        <v>39116</v>
      </c>
      <c r="L2" s="88" t="str">
        <f>IFERROR(VLOOKUP(D2,DB!A:I,9,0),"")</f>
        <v>Latis</v>
      </c>
    </row>
    <row r="3" spans="1:16" ht="15" customHeight="1">
      <c r="A3" s="110"/>
      <c r="B3" s="110" t="str">
        <f>IFERROR(VLOOKUP(D3,DB!A:K,11,0),"")</f>
        <v/>
      </c>
      <c r="C3" s="90"/>
      <c r="D3" s="88"/>
      <c r="E3" s="91"/>
      <c r="F3" s="92"/>
      <c r="G3" s="93">
        <f t="shared" ref="G3:G8" ca="1" si="0">IFERROR(NOW()-F3,"")</f>
        <v>45989.31076828704</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45989.31076828704</v>
      </c>
      <c r="H4" s="92"/>
      <c r="I4" s="110" t="str">
        <f>IFERROR(VLOOKUP(D4,DB!A:F,6,0),"")</f>
        <v/>
      </c>
      <c r="J4" s="110" t="str">
        <f>IFERROR(VLOOKUP(D4,DB!A:G,7,0),"")</f>
        <v/>
      </c>
      <c r="K4" s="94"/>
      <c r="L4" s="88" t="str">
        <f>IFERROR(VLOOKUP(D4,DB!A:I,9,0),"")</f>
        <v/>
      </c>
    </row>
    <row r="5" spans="1:16" ht="15" customHeight="1">
      <c r="A5" s="110"/>
      <c r="B5" s="121"/>
      <c r="C5" s="90"/>
      <c r="D5" s="88"/>
      <c r="E5" s="91"/>
      <c r="F5" s="92"/>
      <c r="G5" s="93">
        <f t="shared" ca="1" si="0"/>
        <v>45989.31076828704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45989.31076828704</v>
      </c>
      <c r="H6" s="92"/>
      <c r="I6" s="110" t="str">
        <f>IFERROR(VLOOKUP(D6,DB!A:F,6,0),"")</f>
        <v/>
      </c>
      <c r="J6" s="110" t="str">
        <f>IFERROR(VLOOKUP(D6,DB!A:G,7,0),"")</f>
        <v/>
      </c>
      <c r="K6" s="94"/>
      <c r="L6" s="88" t="str">
        <f>IFERROR(VLOOKUP(D6,DB!A:I,9,0),"")</f>
        <v/>
      </c>
    </row>
    <row r="7" spans="1:16" ht="15" customHeight="1">
      <c r="A7" s="110"/>
      <c r="B7" s="121"/>
      <c r="C7" s="121"/>
      <c r="D7" s="88"/>
      <c r="E7" s="91"/>
      <c r="F7" s="92"/>
      <c r="G7" s="93">
        <f t="shared" ca="1" si="0"/>
        <v>45989.31076828704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45989.31076828704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72" ca="1" si="1">IFERROR(NOW()-F9,"")</f>
        <v>45989.31076828704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45989.31076828704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45989.31076828704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45989.31076828704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45989.31076828704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45989.31076828704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45989.31076828704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45989.31076828704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45989.31076828704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45989.31076828704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45989.31076828704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45989.31076828704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45989.31076828704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45989.31076828704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45989.31076828704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45989.31076828704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45989.31076828704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45989.31076828704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45989.31076828704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45989.31076828704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45989.31076828704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45989.31076828704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45989.31076828704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45989.31076828704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45989.31076828704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45989.31076828704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45989.31076828704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45989.31076828704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45989.31076828704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45989.31076828704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45989.31076828704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45989.31076828704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45989.31076828704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45989.31076828704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45989.31076828704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45989.31076828704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45989.31076828704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45989.31076828704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45989.31076828704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45989.31076828704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45989.31076828704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45989.31076828704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45989.31076828704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45989.31076828704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45989.31076828704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45989.31076828704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45989.31076828704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45989.31076828704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45989.31076828704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45989.31076828704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45989.31076828704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45989.31076828704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45989.31076828704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45989.31076828704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45989.31076828704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45989.31076828704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45989.31076828704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45989.31076828704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45989.31076828704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45989.31076828704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45989.31076828704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45989.31076828704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45989.31076828704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45989.31076828704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ref="G73:G136" ca="1" si="2">IFERROR(NOW()-F73,"")</f>
        <v>45989.31076828704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45989.31076828704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45989.31076828704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45989.31076828704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45989.31076828704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45989.31076828704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45989.31076828704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45989.31076828704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45989.31076828704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45989.31076828704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45989.31076828704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45989.31076828704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45989.31076828704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45989.31076828704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45989.31076828704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45989.31076828704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45989.31076828704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45989.31076828704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45989.31076828704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45989.31076828704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45989.31076828704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45989.31076828704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45989.31076828704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45989.31076828704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45989.31076828704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45989.31076828704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45989.31076828704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45989.31076828704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45989.31076828704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45989.31076828704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45989.31076828704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45989.31076828704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45989.31076828704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45989.31076828704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45989.31076828704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45989.31076828704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45989.31076828704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45989.31076828704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45989.31076828704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45989.31076828704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45989.31076828704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45989.31076828704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45989.31076828704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45989.31076828704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45989.31076828704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45989.31076828704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45989.31076828704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45989.31076828704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45989.31076828704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45989.31076828704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45989.31076828704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45989.31076828704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45989.31076828704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45989.31076828704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45989.31076828704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45989.31076828704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45989.31076828704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45989.31076828704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45989.31076828704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45989.31076828704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45989.31076828704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45989.31076828704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45989.31076828704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45989.31076828704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ref="G137:G200" ca="1" si="3">IFERROR(NOW()-F137,"")</f>
        <v>45989.31076828704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45989.31076828704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45989.31076828704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45989.31076828704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45989.31076828704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45989.31076828704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45989.31076828704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45989.31076828704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45989.31076828704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45989.31076828704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45989.31076828704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45989.31076828704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45989.31076828704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45989.31076828704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45989.31076828704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45989.31076828704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45989.31076828704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45989.31076828704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45989.31076828704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45989.31076828704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45989.31076828704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45989.31076828704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45989.31076828704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45989.31076828704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45989.31076828704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45989.31076828704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45989.31076828704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45989.31076828704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45989.31076828704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45989.31076828704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45989.31076828704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45989.31076828704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45989.31076828704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45989.31076828704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45989.31076828704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45989.31076828704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45989.31076828704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45989.31076828704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45989.31076828704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45989.31076828704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45989.31076828704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45989.31076828704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45989.31076828704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45989.31076828704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45989.31076828704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45989.31076828704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45989.31076828704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45989.31076828704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45989.31076828704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45989.31076828704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45989.31076828704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45989.31076828704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45989.31076828704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45989.31076828704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45989.31076828704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45989.31076828704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45989.31076828704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45989.31076828704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45989.31076828704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45989.31076828704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45989.31076828704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45989.31076828704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45989.31076828704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45989.31076828704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ref="G201:G264" ca="1" si="4">IFERROR(NOW()-F201,"")</f>
        <v>45989.31076828704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45989.31076828704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45989.31076828704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45989.31076828704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45989.31076828704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45989.31076828704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45989.31076828704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45989.31076828704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45989.31076828704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45989.31076828704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45989.31076828704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45989.31076828704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45989.31076828704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45989.31076828704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45989.31076828704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45989.31076828704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45989.31076828704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45989.31076828704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45989.31076828704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45989.31076828704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45989.31076828704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45989.31076828704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45989.31076828704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45989.31076828704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45989.31076828704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45989.31076828704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45989.31076828704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45989.31076828704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45989.31076828704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45989.31076828704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45989.31076828704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45989.31076828704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45989.31076828704</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45989.31076828704</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45989.31076828704</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45989.31076828704</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45989.31076828704</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45989.31076828704</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45989.31076828704</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45989.31076828704</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45989.31076828704</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45989.31076828704</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45989.31076828704</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45989.31076828704</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45989.31076828704</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45989.31076828704</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45989.31076828704</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45989.31076828704</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45989.31076828704</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45989.31076828704</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45989.31076828704</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45989.31076828704</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45989.31076828704</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45989.31076828704</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45989.31076828704</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45989.31076828704</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45989.31076828704</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45989.31076828704</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45989.31076828704</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45989.31076828704</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45989.31076828704</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45989.31076828704</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45989.31076828704</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45989.31076828704</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ref="G265:G310" ca="1" si="5">IFERROR(NOW()-F265,"")</f>
        <v>45989.31076828704</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45989.31076828704</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45989.31076828704</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45989.31076828704</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45989.31076828704</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45989.31076828704</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45989.31076828704</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45989.31076828704</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45989.31076828704</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45989.31076828704</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45989.31076828704</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45989.31076828704</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45989.31076828704</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45989.31076828704</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45989.31076828704</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45989.31076828704</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45989.31076828704</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45989.31076828704</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45989.31076828704</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45989.31076828704</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45989.31076828704</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45989.31076828704</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45989.31076828704</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45989.31076828704</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45989.31076828704</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45989.31076828704</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45989.31076828704</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45989.31076828704</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45989.31076828704</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45989.31076828704</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45989.31076828704</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45989.31076828704</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45989.31076828704</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45989.31076828704</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45989.31076828704</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45989.31076828704</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45989.31076828704</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45989.31076828704</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45989.31076828704</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45989.31076828704</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45989.31076828704</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45989.31076828704</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45989.31076828704</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45989.31076828704</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45989.31076828704</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45989.31076828704</v>
      </c>
      <c r="H310" s="92"/>
      <c r="I310" s="110" t="str">
        <f>IFERROR(VLOOKUP(D310,DB!A:F,6,0),"")</f>
        <v/>
      </c>
      <c r="J310" s="110" t="str">
        <f>IFERROR(VLOOKUP(D310,DB!A:G,7,0),"")</f>
        <v/>
      </c>
      <c r="K310" s="94"/>
      <c r="L310" s="88" t="str">
        <f>IFERROR(VLOOKUP(D310,DB!A:I,9,0),"")</f>
        <v/>
      </c>
    </row>
  </sheetData>
  <dataValidations count="2">
    <dataValidation allowBlank="1" showInputMessage="1" showErrorMessage="1" sqref="E1" xr:uid="{A4F81451-56CC-4543-9497-104C4E44EE4B}"/>
    <dataValidation type="list" allowBlank="1" showInputMessage="1" showErrorMessage="1" sqref="E2:E3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2" sqref="D12"/>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39117</v>
      </c>
      <c r="B2" s="37" t="str">
        <f>IFERROR(VLOOKUP(D2,DB!A:K,11,0),"")</f>
        <v>R5</v>
      </c>
      <c r="C2" s="37">
        <v>3</v>
      </c>
      <c r="D2" s="103" t="s">
        <v>36011</v>
      </c>
      <c r="E2" s="37" t="s">
        <v>39021</v>
      </c>
      <c r="F2" s="38">
        <v>45891.832060185188</v>
      </c>
      <c r="G2" s="105">
        <f ca="1">IFERROR(NOW()-F2,"")</f>
        <v>97.478708101851225</v>
      </c>
      <c r="H2" s="38">
        <v>45891.790393518517</v>
      </c>
      <c r="I2" s="37" t="str">
        <f>IFERROR(VLOOKUP(D2,DB!A:F,6,0),"")</f>
        <v>Generator-SG</v>
      </c>
      <c r="J2" s="37" t="str">
        <f>IFERROR(VLOOKUP(D2,DB!A:G,7,0),"")</f>
        <v>Vandalized</v>
      </c>
      <c r="K2" s="37" t="s">
        <v>39118</v>
      </c>
      <c r="L2" s="37" t="str">
        <f>IFERROR(VLOOKUP(D2,DB!A:I,9,0),"")</f>
        <v>Latis</v>
      </c>
      <c r="M2" s="102"/>
    </row>
    <row r="3" spans="1:13" s="39" customFormat="1" ht="30.75">
      <c r="A3" s="37" t="s">
        <v>39119</v>
      </c>
      <c r="B3" s="37" t="str">
        <f>IFERROR(VLOOKUP(D3,DB!A:K,11,0),"")</f>
        <v>R5</v>
      </c>
      <c r="C3" s="37">
        <v>1</v>
      </c>
      <c r="D3" s="37" t="s">
        <v>33268</v>
      </c>
      <c r="E3" s="37" t="s">
        <v>39100</v>
      </c>
      <c r="F3" s="38">
        <v>45926.188877314817</v>
      </c>
      <c r="G3" s="105">
        <f t="shared" ref="G3" ca="1" si="0">IFERROR(NOW()-F3,"")</f>
        <v>63.1218909722229</v>
      </c>
      <c r="H3" s="38">
        <v>45926.158159722225</v>
      </c>
      <c r="I3" s="37" t="str">
        <f>IFERROR(VLOOKUP(D3,DB!A:F,6,0),"")</f>
        <v>SCECO</v>
      </c>
      <c r="J3" s="37" t="str">
        <f>IFERROR(VLOOKUP(D3,DB!A:G,7,0),"")</f>
        <v>Good</v>
      </c>
      <c r="K3" s="37" t="s">
        <v>39120</v>
      </c>
      <c r="L3" s="37" t="str">
        <f>IFERROR(VLOOKUP(D3,DB!A:I,9,0),"")</f>
        <v>Latis</v>
      </c>
      <c r="M3" s="102"/>
    </row>
    <row r="4" spans="1:13" s="39" customFormat="1" ht="48" customHeight="1">
      <c r="A4" s="106" t="s">
        <v>39121</v>
      </c>
      <c r="B4" s="106" t="str">
        <f>IFERROR(VLOOKUP(D4,DB!A:K,11,0),"")</f>
        <v>R5</v>
      </c>
      <c r="C4" s="106">
        <v>1</v>
      </c>
      <c r="D4" s="106" t="s">
        <v>34758</v>
      </c>
      <c r="E4" s="106" t="s">
        <v>39100</v>
      </c>
      <c r="F4" s="107">
        <v>45948.661111111112</v>
      </c>
      <c r="G4" s="108">
        <f t="shared" ref="G4" ca="1" si="1">IFERROR(NOW()-F4,"")</f>
        <v>40.649657175927132</v>
      </c>
      <c r="H4" s="107">
        <v>45948.661111111112</v>
      </c>
      <c r="I4" s="106" t="str">
        <f>IFERROR(VLOOKUP(D4,DB!A:F,6,0),"")</f>
        <v>SCECO</v>
      </c>
      <c r="J4" s="106" t="str">
        <f>IFERROR(VLOOKUP(D4,DB!A:G,7,0),"")</f>
        <v>Dead</v>
      </c>
      <c r="K4" s="106" t="s">
        <v>39122</v>
      </c>
      <c r="L4" s="106" t="str">
        <f>IFERROR(VLOOKUP(D4,DB!A:I,9,0),"")</f>
        <v>Latis</v>
      </c>
    </row>
    <row r="5" spans="1:13" s="39" customFormat="1" ht="30.75">
      <c r="A5" s="106" t="s">
        <v>39123</v>
      </c>
      <c r="B5" s="106" t="str">
        <f>IFERROR(VLOOKUP(D5,DB!A:K,11,0),"")</f>
        <v>R5</v>
      </c>
      <c r="C5" s="106">
        <v>1</v>
      </c>
      <c r="D5" s="106" t="s">
        <v>36518</v>
      </c>
      <c r="E5" s="106" t="s">
        <v>39021</v>
      </c>
      <c r="F5" s="107">
        <v>45981.373298611114</v>
      </c>
      <c r="G5" s="108">
        <f ca="1">IFERROR(NOW()-F5,"")</f>
        <v>7.9374696759259677</v>
      </c>
      <c r="H5" s="146">
        <v>45981.360798611109</v>
      </c>
      <c r="I5" s="106" t="str">
        <f>IFERROR(VLOOKUP(D5,DB!A:F,6,0),"")</f>
        <v>SCECO</v>
      </c>
      <c r="J5" s="106" t="str">
        <f>IFERROR(VLOOKUP(D5,DB!A:G,7,0),"")</f>
        <v>Dead</v>
      </c>
      <c r="K5" s="106" t="s">
        <v>39124</v>
      </c>
      <c r="L5" s="106" t="str">
        <f>IFERROR(VLOOKUP(D5,DB!A:I,9,0),"")</f>
        <v>Latis</v>
      </c>
    </row>
    <row r="6" spans="1:13">
      <c r="A6" s="37"/>
      <c r="B6" s="37" t="str">
        <f>IFERROR(VLOOKUP(D6,DB!A:K,11,0),"")</f>
        <v/>
      </c>
      <c r="C6" s="37"/>
      <c r="D6" s="148"/>
      <c r="E6" s="37"/>
      <c r="F6" s="38"/>
      <c r="G6" s="143">
        <f t="shared" ref="G6:G15" ca="1" si="2">IFERROR(NOW()-F6,"")</f>
        <v>45989.31076828704</v>
      </c>
      <c r="H6" s="38"/>
      <c r="I6" s="37" t="str">
        <f>IFERROR(VLOOKUP(D6,DB!A:F,6,0),"")</f>
        <v/>
      </c>
      <c r="J6" s="37" t="str">
        <f>IFERROR(VLOOKUP(D6,DB!A:G,7,0),"")</f>
        <v/>
      </c>
      <c r="K6" s="37"/>
      <c r="L6" s="37" t="str">
        <f>IFERROR(VLOOKUP(D6,DB!A:I,9,0),"")</f>
        <v/>
      </c>
    </row>
    <row r="7" spans="1:13" ht="15.75">
      <c r="A7" s="37"/>
      <c r="B7" s="37" t="str">
        <f>IFERROR(VLOOKUP(D7,DB!A:K,11,0),"")</f>
        <v/>
      </c>
      <c r="C7" s="37"/>
      <c r="D7" s="150"/>
      <c r="E7" s="37"/>
      <c r="F7" s="38"/>
      <c r="G7" s="143">
        <f t="shared" ca="1" si="2"/>
        <v>45989.31076828704</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45989.31076828704</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45989.31076828704</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45989.31076828704</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45989.31076828704</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45989.31076828704</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45989.31076828704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45989.31076828704</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45989.31076828704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45989.31076828704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45989.31076828704</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45989.31076828704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45989.31076828704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45989.31076828704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45989.31076828704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45989.31076828704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45989.31076828704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45989.31076828704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45989.31076828704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45989.31076828704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45989.31076828704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45989.31076828704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45989.31076828704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45989.31076828704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45989.31076828704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45989.31076828704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45989.31076828704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45989.31076828704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45989.31076828704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45989.31076828704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45989.31076828704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45989.31076828704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45989.31076828704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45989.31076828704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45989.31076828704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45989.31076828704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45989.31076828704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45989.31076828704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45989.31076828704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45989.31076828704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45989.31076828704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45989.31076828704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45989.31076828704</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t="str">
        <f>IFERROR(VLOOKUP(D2,DB!A:K,11,0),"")</f>
        <v/>
      </c>
      <c r="C2" s="124"/>
      <c r="D2" s="123"/>
      <c r="E2" s="106"/>
      <c r="F2" s="125"/>
      <c r="G2" s="72">
        <f ca="1">IFERROR(NOW()-F2,"-")</f>
        <v>45989.31076828704</v>
      </c>
      <c r="H2" s="125"/>
      <c r="I2" s="123" t="str">
        <f>IFERROR(VLOOKUP(D2,DB!A:F,6,0),"")</f>
        <v/>
      </c>
      <c r="J2" s="123" t="str">
        <f>IFERROR(VLOOKUP(D2,DB!A:G,7,0),"")</f>
        <v/>
      </c>
      <c r="K2" s="126"/>
      <c r="L2" s="127" t="str">
        <f>IFERROR(VLOOKUP(D2,DB!A:I,9,0),"")</f>
        <v/>
      </c>
    </row>
    <row r="3" spans="1:16382" ht="31.5" customHeight="1">
      <c r="A3" s="122"/>
      <c r="B3" s="123" t="str">
        <f>IFERROR(VLOOKUP(D3,DB!A:K,11,0),"")</f>
        <v/>
      </c>
      <c r="C3" s="124"/>
      <c r="D3" s="123"/>
      <c r="E3" s="106"/>
      <c r="F3" s="125"/>
      <c r="G3" s="72">
        <f t="shared" ref="G3:G7" ca="1" si="0">IFERROR(NOW()-F3,"-")</f>
        <v>45989.31076828704</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45989.31076828704</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45989.31076828704</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45989.31076828704</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45989.31076828704</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45989.31076828704</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45989.31076828704</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45989.31076828704</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45989.31076828704</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45989.31076828704</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45989.31076828704</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45989.31076828704</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45989.31076828704</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45989.31076828704</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45989.31076828704</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45989.31076828704</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45989.31076828704</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45989.31076828704</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45989.31076828704</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45989.31076828704</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45989.31076828704</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45989.31076828704</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2025-11-28T04:29:35Z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